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9"/>
  </bookViews>
  <sheets>
    <sheet name="9А" sheetId="1" r:id="rId1"/>
    <sheet name="9Б" sheetId="2" r:id="rId2"/>
    <sheet name="9В" sheetId="3" r:id="rId3"/>
    <sheet name="1Г" sheetId="4" r:id="rId4"/>
    <sheet name="1Д" sheetId="5" r:id="rId5"/>
    <sheet name="2А" sheetId="6" r:id="rId6"/>
    <sheet name="2Б" sheetId="7" r:id="rId7"/>
    <sheet name="2В" sheetId="8" r:id="rId8"/>
    <sheet name="2Г" sheetId="9" r:id="rId9"/>
    <sheet name="2Д" sheetId="10" r:id="rId10"/>
    <sheet name="3А" sheetId="11" r:id="rId11"/>
    <sheet name="3Б" sheetId="12" r:id="rId12"/>
    <sheet name="3В" sheetId="13" r:id="rId13"/>
    <sheet name="3Г" sheetId="14" r:id="rId14"/>
    <sheet name="3Д" sheetId="15" r:id="rId15"/>
    <sheet name="4А" sheetId="16" r:id="rId16"/>
    <sheet name="4Б" sheetId="17" r:id="rId17"/>
    <sheet name="4В" sheetId="18" r:id="rId18"/>
    <sheet name="4Г" sheetId="19" r:id="rId19"/>
    <sheet name="Сводный" sheetId="20" r:id="rId20"/>
  </sheets>
  <externalReferences>
    <externalReference r:id="rId21"/>
    <externalReference r:id="rId22"/>
  </externalReferences>
  <calcPr calcId="152511"/>
</workbook>
</file>

<file path=xl/calcChain.xml><?xml version="1.0" encoding="utf-8"?>
<calcChain xmlns="http://schemas.openxmlformats.org/spreadsheetml/2006/main">
  <c r="G27" i="20" l="1"/>
  <c r="C8" i="16"/>
  <c r="C7" i="16" s="1"/>
  <c r="D8" i="16"/>
  <c r="D7" i="16" s="1"/>
  <c r="E8" i="16"/>
  <c r="E7" i="16" s="1"/>
  <c r="F8" i="16"/>
  <c r="F7" i="16" s="1"/>
  <c r="C13" i="16"/>
  <c r="D13" i="16"/>
  <c r="E13" i="16"/>
  <c r="F13" i="16"/>
  <c r="F11" i="16" s="1"/>
  <c r="C22" i="16"/>
  <c r="C28" i="16" s="1"/>
  <c r="D22" i="16"/>
  <c r="E22" i="16"/>
  <c r="E28" i="16" s="1"/>
  <c r="D28" i="16"/>
  <c r="F28" i="16"/>
  <c r="F29" i="16"/>
  <c r="F30" i="16"/>
  <c r="F31" i="16"/>
  <c r="G31" i="16" s="1"/>
  <c r="F32" i="16"/>
  <c r="F33" i="16"/>
  <c r="G33" i="16" s="1"/>
  <c r="F34" i="16"/>
  <c r="F35" i="16"/>
  <c r="F36" i="16"/>
  <c r="F37" i="16"/>
  <c r="G37" i="16" s="1"/>
  <c r="F38" i="16"/>
  <c r="F39" i="16"/>
  <c r="G39" i="16" s="1"/>
  <c r="F40" i="16"/>
  <c r="G40" i="16" l="1"/>
  <c r="G38" i="16"/>
  <c r="G36" i="16"/>
  <c r="G34" i="16"/>
  <c r="G32" i="16"/>
  <c r="G30" i="16"/>
  <c r="E11" i="16"/>
  <c r="C11" i="16"/>
  <c r="G35" i="16"/>
  <c r="G29" i="16"/>
  <c r="D11" i="16"/>
  <c r="C8" i="11"/>
  <c r="C7" i="11" s="1"/>
  <c r="D8" i="11"/>
  <c r="D7" i="11" s="1"/>
  <c r="E8" i="11"/>
  <c r="E7" i="11" s="1"/>
  <c r="F8" i="11"/>
  <c r="F7" i="11" s="1"/>
  <c r="C13" i="11"/>
  <c r="D13" i="11"/>
  <c r="E13" i="11"/>
  <c r="F13" i="11"/>
  <c r="C22" i="11"/>
  <c r="D22" i="11"/>
  <c r="E22" i="11"/>
  <c r="F22" i="11"/>
  <c r="C28" i="11"/>
  <c r="D28" i="11"/>
  <c r="E28" i="11"/>
  <c r="F28" i="11"/>
  <c r="E11" i="11" l="1"/>
  <c r="C11" i="11"/>
  <c r="F11" i="11"/>
  <c r="D11" i="11"/>
  <c r="G38" i="20" l="1"/>
  <c r="G37" i="20"/>
  <c r="G36" i="20"/>
  <c r="F40" i="19" l="1"/>
  <c r="F39" i="19"/>
  <c r="F38" i="19"/>
  <c r="G38" i="19" s="1"/>
  <c r="F37" i="19"/>
  <c r="G36" i="19" s="1"/>
  <c r="F36" i="19"/>
  <c r="F35" i="19"/>
  <c r="G35" i="19" s="1"/>
  <c r="F34" i="19"/>
  <c r="F33" i="19"/>
  <c r="F32" i="19"/>
  <c r="F31" i="19"/>
  <c r="F30" i="19"/>
  <c r="G29" i="19" s="1"/>
  <c r="F29" i="19"/>
  <c r="F28" i="19"/>
  <c r="D22" i="19"/>
  <c r="D28" i="19" s="1"/>
  <c r="C22" i="19"/>
  <c r="C28" i="19" s="1"/>
  <c r="D13" i="19"/>
  <c r="C13" i="19"/>
  <c r="F11" i="19" s="1"/>
  <c r="E11" i="19"/>
  <c r="D11" i="19" s="1"/>
  <c r="E8" i="19"/>
  <c r="E28" i="19" s="1"/>
  <c r="D8" i="19"/>
  <c r="C8" i="19"/>
  <c r="F7" i="19" s="1"/>
  <c r="F40" i="18"/>
  <c r="F39" i="18"/>
  <c r="G39" i="18" s="1"/>
  <c r="F38" i="18"/>
  <c r="F37" i="18"/>
  <c r="F36" i="18"/>
  <c r="G35" i="18"/>
  <c r="F35" i="18"/>
  <c r="F34" i="18"/>
  <c r="F33" i="18"/>
  <c r="F32" i="18"/>
  <c r="G34" i="18" s="1"/>
  <c r="F31" i="18"/>
  <c r="F30" i="18"/>
  <c r="F29" i="18"/>
  <c r="F28" i="18"/>
  <c r="D22" i="18"/>
  <c r="C22" i="18"/>
  <c r="E13" i="18"/>
  <c r="D13" i="18"/>
  <c r="D11" i="18" s="1"/>
  <c r="C13" i="18"/>
  <c r="F11" i="18" s="1"/>
  <c r="E8" i="18"/>
  <c r="E7" i="18" s="1"/>
  <c r="D8" i="18"/>
  <c r="D7" i="18" s="1"/>
  <c r="C7" i="18" s="1"/>
  <c r="G40" i="17" s="1"/>
  <c r="C8" i="18"/>
  <c r="F7" i="18" s="1"/>
  <c r="F40" i="17"/>
  <c r="G39" i="17"/>
  <c r="F39" i="17"/>
  <c r="F38" i="17"/>
  <c r="G38" i="17" s="1"/>
  <c r="F37" i="17"/>
  <c r="F36" i="17"/>
  <c r="F35" i="17"/>
  <c r="F34" i="17"/>
  <c r="F33" i="17"/>
  <c r="G32" i="17" s="1"/>
  <c r="F32" i="17"/>
  <c r="F31" i="17"/>
  <c r="F30" i="17"/>
  <c r="F29" i="17"/>
  <c r="G31" i="17" s="1"/>
  <c r="F28" i="17"/>
  <c r="D22" i="17"/>
  <c r="C22" i="17"/>
  <c r="C28" i="17" s="1"/>
  <c r="E13" i="17"/>
  <c r="E11" i="17" s="1"/>
  <c r="D13" i="17"/>
  <c r="D11" i="17" s="1"/>
  <c r="C13" i="17"/>
  <c r="F11" i="17" s="1"/>
  <c r="E8" i="17"/>
  <c r="E28" i="17" s="1"/>
  <c r="D8" i="17"/>
  <c r="C8" i="17"/>
  <c r="F7" i="17"/>
  <c r="D7" i="17"/>
  <c r="F40" i="15"/>
  <c r="F39" i="15"/>
  <c r="F38" i="15"/>
  <c r="G40" i="15" s="1"/>
  <c r="F37" i="15"/>
  <c r="F36" i="15"/>
  <c r="F35" i="15"/>
  <c r="G35" i="15" s="1"/>
  <c r="F34" i="15"/>
  <c r="G34" i="15" s="1"/>
  <c r="F33" i="15"/>
  <c r="F32" i="15"/>
  <c r="F31" i="15"/>
  <c r="F30" i="15"/>
  <c r="F29" i="15"/>
  <c r="F22" i="15"/>
  <c r="E22" i="15"/>
  <c r="D22" i="15"/>
  <c r="D28" i="15" s="1"/>
  <c r="C22" i="15"/>
  <c r="F13" i="15"/>
  <c r="E13" i="15"/>
  <c r="E11" i="15" s="1"/>
  <c r="D13" i="15"/>
  <c r="D11" i="15" s="1"/>
  <c r="C11" i="15" s="1"/>
  <c r="C13" i="15"/>
  <c r="F11" i="15" s="1"/>
  <c r="F8" i="15"/>
  <c r="E8" i="15"/>
  <c r="E7" i="15" s="1"/>
  <c r="D8" i="15"/>
  <c r="C8" i="15"/>
  <c r="D7" i="15"/>
  <c r="C7" i="15" s="1"/>
  <c r="F40" i="14"/>
  <c r="F39" i="14"/>
  <c r="F38" i="14"/>
  <c r="F37" i="14"/>
  <c r="F36" i="14"/>
  <c r="G35" i="14" s="1"/>
  <c r="F35" i="14"/>
  <c r="F34" i="14"/>
  <c r="F33" i="14"/>
  <c r="G32" i="14" s="1"/>
  <c r="F32" i="14"/>
  <c r="F31" i="14"/>
  <c r="F30" i="14"/>
  <c r="F29" i="14"/>
  <c r="G29" i="14" s="1"/>
  <c r="F22" i="14"/>
  <c r="E22" i="14"/>
  <c r="D22" i="14"/>
  <c r="C22" i="14"/>
  <c r="F13" i="14"/>
  <c r="E13" i="14"/>
  <c r="E11" i="14" s="1"/>
  <c r="D13" i="14"/>
  <c r="D11" i="14" s="1"/>
  <c r="C11" i="14" s="1"/>
  <c r="C13" i="14"/>
  <c r="F11" i="14" s="1"/>
  <c r="F8" i="14"/>
  <c r="E8" i="14"/>
  <c r="E7" i="14" s="1"/>
  <c r="D8" i="14"/>
  <c r="D7" i="14" s="1"/>
  <c r="C7" i="14" s="1"/>
  <c r="C8" i="14"/>
  <c r="F7" i="14" s="1"/>
  <c r="F40" i="13"/>
  <c r="F39" i="13"/>
  <c r="G39" i="13" s="1"/>
  <c r="F38" i="13"/>
  <c r="F37" i="13"/>
  <c r="F36" i="13"/>
  <c r="G35" i="13"/>
  <c r="F35" i="13"/>
  <c r="F34" i="13"/>
  <c r="F33" i="13"/>
  <c r="F32" i="13"/>
  <c r="F31" i="13"/>
  <c r="F30" i="13"/>
  <c r="F29" i="13"/>
  <c r="G29" i="13" s="1"/>
  <c r="F22" i="13"/>
  <c r="E22" i="13"/>
  <c r="D22" i="13"/>
  <c r="C22" i="13"/>
  <c r="F13" i="13"/>
  <c r="E13" i="13"/>
  <c r="E11" i="13" s="1"/>
  <c r="D13" i="13"/>
  <c r="C13" i="13"/>
  <c r="D11" i="13"/>
  <c r="C11" i="13" s="1"/>
  <c r="F8" i="13"/>
  <c r="E8" i="13"/>
  <c r="E7" i="13" s="1"/>
  <c r="D8" i="13"/>
  <c r="D7" i="13" s="1"/>
  <c r="C7" i="13" s="1"/>
  <c r="C8" i="13"/>
  <c r="F7" i="13" s="1"/>
  <c r="F40" i="12"/>
  <c r="F39" i="12"/>
  <c r="F38" i="12"/>
  <c r="G38" i="12" s="1"/>
  <c r="F37" i="12"/>
  <c r="F36" i="12"/>
  <c r="F35" i="12"/>
  <c r="G35" i="12" s="1"/>
  <c r="F34" i="12"/>
  <c r="F33" i="12"/>
  <c r="F32" i="12"/>
  <c r="F31" i="12"/>
  <c r="G31" i="12" s="1"/>
  <c r="F30" i="12"/>
  <c r="F29" i="12"/>
  <c r="F22" i="12"/>
  <c r="E22" i="12"/>
  <c r="D22" i="12"/>
  <c r="C22" i="12"/>
  <c r="F13" i="12"/>
  <c r="E13" i="12"/>
  <c r="E11" i="12" s="1"/>
  <c r="D13" i="12"/>
  <c r="C13" i="12"/>
  <c r="D11" i="12"/>
  <c r="C11" i="12" s="1"/>
  <c r="F8" i="12"/>
  <c r="E8" i="12"/>
  <c r="E7" i="12" s="1"/>
  <c r="D8" i="12"/>
  <c r="C8" i="12"/>
  <c r="D7" i="12"/>
  <c r="C7" i="12" s="1"/>
  <c r="F40" i="11"/>
  <c r="F39" i="11"/>
  <c r="F38" i="11"/>
  <c r="G38" i="11" s="1"/>
  <c r="F37" i="11"/>
  <c r="G37" i="11" s="1"/>
  <c r="F36" i="11"/>
  <c r="F35" i="11"/>
  <c r="G35" i="11" s="1"/>
  <c r="F34" i="11"/>
  <c r="G34" i="11" s="1"/>
  <c r="F33" i="11"/>
  <c r="F32" i="11"/>
  <c r="F31" i="11"/>
  <c r="F30" i="11"/>
  <c r="F29" i="11"/>
  <c r="F40" i="10"/>
  <c r="F39" i="10"/>
  <c r="F38" i="10"/>
  <c r="G38" i="10" s="1"/>
  <c r="F37" i="10"/>
  <c r="F36" i="10"/>
  <c r="F35" i="10"/>
  <c r="G35" i="10" s="1"/>
  <c r="F34" i="10"/>
  <c r="F33" i="10"/>
  <c r="F32" i="10"/>
  <c r="G34" i="10" s="1"/>
  <c r="F31" i="10"/>
  <c r="G30" i="10" s="1"/>
  <c r="F30" i="10"/>
  <c r="F29" i="10"/>
  <c r="G29" i="10" s="1"/>
  <c r="F22" i="10"/>
  <c r="E22" i="10"/>
  <c r="D22" i="10"/>
  <c r="C22" i="10"/>
  <c r="F13" i="10"/>
  <c r="E13" i="10"/>
  <c r="D13" i="10"/>
  <c r="D11" i="10" s="1"/>
  <c r="C13" i="10"/>
  <c r="E11" i="10"/>
  <c r="F8" i="10"/>
  <c r="E8" i="10"/>
  <c r="D8" i="10"/>
  <c r="D7" i="10" s="1"/>
  <c r="C8" i="10"/>
  <c r="E7" i="10"/>
  <c r="F40" i="9"/>
  <c r="F39" i="9"/>
  <c r="F38" i="9"/>
  <c r="G38" i="9" s="1"/>
  <c r="F37" i="9"/>
  <c r="F36" i="9"/>
  <c r="F35" i="9"/>
  <c r="G35" i="9" s="1"/>
  <c r="F34" i="9"/>
  <c r="G34" i="9" s="1"/>
  <c r="F33" i="9"/>
  <c r="F32" i="9"/>
  <c r="F31" i="9"/>
  <c r="F30" i="9"/>
  <c r="F29" i="9"/>
  <c r="F22" i="9"/>
  <c r="E22" i="9"/>
  <c r="D22" i="9"/>
  <c r="C22" i="9"/>
  <c r="F13" i="9"/>
  <c r="E13" i="9"/>
  <c r="E11" i="9" s="1"/>
  <c r="D13" i="9"/>
  <c r="D11" i="9" s="1"/>
  <c r="C11" i="9" s="1"/>
  <c r="C13" i="9"/>
  <c r="F11" i="9" s="1"/>
  <c r="F8" i="9"/>
  <c r="E8" i="9"/>
  <c r="E7" i="9" s="1"/>
  <c r="D8" i="9"/>
  <c r="C8" i="9"/>
  <c r="D7" i="9"/>
  <c r="C7" i="9" s="1"/>
  <c r="F40" i="8"/>
  <c r="F39" i="8"/>
  <c r="F38" i="8"/>
  <c r="G39" i="8" s="1"/>
  <c r="F37" i="8"/>
  <c r="F36" i="8"/>
  <c r="F35" i="8"/>
  <c r="G35" i="8" s="1"/>
  <c r="F34" i="8"/>
  <c r="G34" i="8" s="1"/>
  <c r="F33" i="8"/>
  <c r="F32" i="8"/>
  <c r="F31" i="8"/>
  <c r="F30" i="8"/>
  <c r="F29" i="8"/>
  <c r="F22" i="8"/>
  <c r="E22" i="8"/>
  <c r="D22" i="8"/>
  <c r="C22" i="8"/>
  <c r="F13" i="8"/>
  <c r="E13" i="8"/>
  <c r="E11" i="8" s="1"/>
  <c r="D13" i="8"/>
  <c r="D11" i="8" s="1"/>
  <c r="C11" i="8" s="1"/>
  <c r="C13" i="8"/>
  <c r="F11" i="8" s="1"/>
  <c r="F8" i="8"/>
  <c r="E8" i="8"/>
  <c r="E7" i="8" s="1"/>
  <c r="D8" i="8"/>
  <c r="C8" i="8"/>
  <c r="D7" i="8"/>
  <c r="C7" i="8" s="1"/>
  <c r="F40" i="7"/>
  <c r="F39" i="7"/>
  <c r="F38" i="7"/>
  <c r="G39" i="7" s="1"/>
  <c r="F37" i="7"/>
  <c r="F36" i="7"/>
  <c r="F35" i="7"/>
  <c r="G35" i="7" s="1"/>
  <c r="F34" i="7"/>
  <c r="F33" i="7"/>
  <c r="F32" i="7"/>
  <c r="F31" i="7"/>
  <c r="F30" i="7"/>
  <c r="F29" i="7"/>
  <c r="F22" i="7"/>
  <c r="E22" i="7"/>
  <c r="D22" i="7"/>
  <c r="C22" i="7"/>
  <c r="F13" i="7"/>
  <c r="E13" i="7"/>
  <c r="E11" i="7" s="1"/>
  <c r="D13" i="7"/>
  <c r="D11" i="7" s="1"/>
  <c r="C11" i="7" s="1"/>
  <c r="C13" i="7"/>
  <c r="F11" i="7" s="1"/>
  <c r="F8" i="7"/>
  <c r="E8" i="7"/>
  <c r="E7" i="7" s="1"/>
  <c r="D8" i="7"/>
  <c r="C8" i="7"/>
  <c r="D7" i="7"/>
  <c r="C7" i="7" s="1"/>
  <c r="F40" i="5"/>
  <c r="G40" i="5" s="1"/>
  <c r="F39" i="5"/>
  <c r="F38" i="5"/>
  <c r="F37" i="5"/>
  <c r="F36" i="5"/>
  <c r="G35" i="5" s="1"/>
  <c r="F35" i="5"/>
  <c r="F34" i="5"/>
  <c r="F33" i="5"/>
  <c r="F32" i="5"/>
  <c r="F31" i="5"/>
  <c r="F30" i="5"/>
  <c r="G29" i="5"/>
  <c r="F29" i="5"/>
  <c r="F22" i="5"/>
  <c r="E22" i="5"/>
  <c r="D22" i="5"/>
  <c r="C22" i="5"/>
  <c r="F13" i="5"/>
  <c r="E13" i="5"/>
  <c r="D13" i="5"/>
  <c r="C13" i="5"/>
  <c r="F11" i="5"/>
  <c r="F8" i="5"/>
  <c r="F7" i="5" s="1"/>
  <c r="E8" i="5"/>
  <c r="D8" i="5"/>
  <c r="C8" i="5"/>
  <c r="F40" i="4"/>
  <c r="F39" i="4"/>
  <c r="F38" i="4"/>
  <c r="F37" i="4"/>
  <c r="F36" i="4"/>
  <c r="G35" i="4" s="1"/>
  <c r="F35" i="4"/>
  <c r="F34" i="4"/>
  <c r="F33" i="4"/>
  <c r="F32" i="4"/>
  <c r="F31" i="4"/>
  <c r="F30" i="4"/>
  <c r="G29" i="4"/>
  <c r="F29" i="4"/>
  <c r="F22" i="4"/>
  <c r="E22" i="4"/>
  <c r="D22" i="4"/>
  <c r="C22" i="4"/>
  <c r="F13" i="4"/>
  <c r="E13" i="4"/>
  <c r="D13" i="4"/>
  <c r="C13" i="4"/>
  <c r="F11" i="4"/>
  <c r="F8" i="4"/>
  <c r="F7" i="4" s="1"/>
  <c r="E8" i="4"/>
  <c r="D8" i="4"/>
  <c r="C8" i="4"/>
  <c r="F40" i="3"/>
  <c r="F39" i="3"/>
  <c r="F38" i="3"/>
  <c r="F37" i="3"/>
  <c r="F36" i="3"/>
  <c r="G35" i="3" s="1"/>
  <c r="F35" i="3"/>
  <c r="F34" i="3"/>
  <c r="F33" i="3"/>
  <c r="F32" i="3"/>
  <c r="F40" i="2"/>
  <c r="F39" i="2"/>
  <c r="F38" i="2"/>
  <c r="G38" i="2" s="1"/>
  <c r="F37" i="2"/>
  <c r="F36" i="2"/>
  <c r="F35" i="2"/>
  <c r="G35" i="2" s="1"/>
  <c r="F34" i="2"/>
  <c r="F33" i="2"/>
  <c r="F32" i="2"/>
  <c r="G33" i="2" s="1"/>
  <c r="D28" i="8" l="1"/>
  <c r="G36" i="4"/>
  <c r="G36" i="5"/>
  <c r="E28" i="7"/>
  <c r="G38" i="7"/>
  <c r="G40" i="7"/>
  <c r="E28" i="8"/>
  <c r="G38" i="8"/>
  <c r="G40" i="8"/>
  <c r="E28" i="9"/>
  <c r="C7" i="10"/>
  <c r="C28" i="10"/>
  <c r="G39" i="10"/>
  <c r="G31" i="11"/>
  <c r="F7" i="12"/>
  <c r="F28" i="12"/>
  <c r="G39" i="12"/>
  <c r="F11" i="13"/>
  <c r="C28" i="13"/>
  <c r="G32" i="13"/>
  <c r="D28" i="14"/>
  <c r="G34" i="14"/>
  <c r="G36" i="14"/>
  <c r="E28" i="15"/>
  <c r="G31" i="15"/>
  <c r="G34" i="17"/>
  <c r="E28" i="18"/>
  <c r="C11" i="19"/>
  <c r="G31" i="19"/>
  <c r="D28" i="4"/>
  <c r="D28" i="5"/>
  <c r="E28" i="12"/>
  <c r="G39" i="2"/>
  <c r="G36" i="3"/>
  <c r="E28" i="4"/>
  <c r="E28" i="5"/>
  <c r="G38" i="3"/>
  <c r="E11" i="4"/>
  <c r="D11" i="4" s="1"/>
  <c r="C11" i="4" s="1"/>
  <c r="F28" i="4"/>
  <c r="G30" i="4"/>
  <c r="G38" i="4"/>
  <c r="E11" i="5"/>
  <c r="D11" i="5" s="1"/>
  <c r="C11" i="5" s="1"/>
  <c r="F28" i="5"/>
  <c r="G30" i="5"/>
  <c r="G38" i="5"/>
  <c r="F7" i="7"/>
  <c r="F28" i="7"/>
  <c r="F7" i="8"/>
  <c r="F28" i="8"/>
  <c r="F7" i="9"/>
  <c r="F28" i="9"/>
  <c r="C11" i="10"/>
  <c r="G40" i="10"/>
  <c r="G39" i="11"/>
  <c r="F11" i="12"/>
  <c r="C28" i="12"/>
  <c r="G29" i="12"/>
  <c r="G32" i="12"/>
  <c r="D28" i="13"/>
  <c r="G34" i="13"/>
  <c r="G36" i="13"/>
  <c r="E28" i="14"/>
  <c r="G31" i="14"/>
  <c r="G38" i="14"/>
  <c r="F7" i="15"/>
  <c r="F28" i="15"/>
  <c r="D28" i="17"/>
  <c r="G35" i="17"/>
  <c r="C28" i="18"/>
  <c r="G29" i="18"/>
  <c r="G36" i="18"/>
  <c r="E7" i="19"/>
  <c r="G34" i="19"/>
  <c r="G39" i="19"/>
  <c r="D28" i="9"/>
  <c r="F28" i="13"/>
  <c r="C28" i="14"/>
  <c r="E7" i="17"/>
  <c r="G36" i="2"/>
  <c r="G34" i="3"/>
  <c r="G39" i="3"/>
  <c r="C28" i="4"/>
  <c r="G34" i="4"/>
  <c r="G39" i="4"/>
  <c r="C28" i="5"/>
  <c r="G34" i="5"/>
  <c r="G39" i="5"/>
  <c r="C28" i="7"/>
  <c r="G29" i="7"/>
  <c r="G32" i="7"/>
  <c r="G37" i="7"/>
  <c r="C28" i="8"/>
  <c r="G29" i="8"/>
  <c r="G32" i="8"/>
  <c r="G37" i="8"/>
  <c r="C28" i="9"/>
  <c r="G29" i="9"/>
  <c r="G32" i="9"/>
  <c r="E28" i="10"/>
  <c r="G36" i="10"/>
  <c r="G29" i="11"/>
  <c r="G32" i="11"/>
  <c r="D28" i="12"/>
  <c r="G34" i="12"/>
  <c r="G36" i="12"/>
  <c r="E28" i="13"/>
  <c r="G31" i="13"/>
  <c r="G38" i="13"/>
  <c r="F28" i="14"/>
  <c r="G39" i="14"/>
  <c r="C28" i="15"/>
  <c r="G29" i="15"/>
  <c r="G32" i="15"/>
  <c r="G37" i="15"/>
  <c r="C11" i="17"/>
  <c r="D28" i="18"/>
  <c r="G31" i="18"/>
  <c r="G38" i="18"/>
  <c r="G34" i="2"/>
  <c r="G33" i="3"/>
  <c r="G33" i="4"/>
  <c r="G33" i="5"/>
  <c r="G31" i="7"/>
  <c r="G31" i="8"/>
  <c r="G31" i="9"/>
  <c r="D28" i="10"/>
  <c r="F28" i="10"/>
  <c r="G32" i="2"/>
  <c r="G37" i="2"/>
  <c r="G40" i="2"/>
  <c r="G32" i="3"/>
  <c r="G37" i="3"/>
  <c r="E7" i="4"/>
  <c r="D7" i="4" s="1"/>
  <c r="C7" i="4" s="1"/>
  <c r="G40" i="3" s="1"/>
  <c r="G31" i="4"/>
  <c r="G32" i="4"/>
  <c r="G37" i="4"/>
  <c r="E7" i="5"/>
  <c r="D7" i="5" s="1"/>
  <c r="C7" i="5" s="1"/>
  <c r="G40" i="4" s="1"/>
  <c r="G31" i="5"/>
  <c r="G32" i="5"/>
  <c r="G37" i="5"/>
  <c r="C26" i="20"/>
  <c r="D28" i="7"/>
  <c r="G30" i="7"/>
  <c r="G33" i="7"/>
  <c r="G34" i="7"/>
  <c r="G36" i="7"/>
  <c r="G30" i="8"/>
  <c r="G33" i="8"/>
  <c r="G36" i="8"/>
  <c r="G30" i="9"/>
  <c r="G33" i="9"/>
  <c r="G36" i="9"/>
  <c r="G37" i="9"/>
  <c r="G39" i="9"/>
  <c r="G40" i="9"/>
  <c r="G33" i="10"/>
  <c r="G40" i="11"/>
  <c r="G37" i="12"/>
  <c r="G40" i="12"/>
  <c r="G37" i="13"/>
  <c r="G40" i="13"/>
  <c r="G37" i="14"/>
  <c r="G40" i="14"/>
  <c r="G38" i="15"/>
  <c r="G39" i="15"/>
  <c r="G30" i="17"/>
  <c r="G37" i="17"/>
  <c r="G33" i="18"/>
  <c r="G33" i="19"/>
  <c r="F7" i="10"/>
  <c r="F11" i="10"/>
  <c r="G31" i="10"/>
  <c r="G32" i="10"/>
  <c r="G37" i="10"/>
  <c r="G30" i="11"/>
  <c r="G33" i="11"/>
  <c r="G36" i="11"/>
  <c r="G35" i="20"/>
  <c r="G30" i="12"/>
  <c r="G33" i="12"/>
  <c r="G30" i="13"/>
  <c r="G33" i="13"/>
  <c r="G30" i="14"/>
  <c r="G33" i="14"/>
  <c r="G30" i="15"/>
  <c r="G33" i="15"/>
  <c r="G36" i="15"/>
  <c r="C7" i="17"/>
  <c r="G29" i="17"/>
  <c r="G33" i="17"/>
  <c r="G36" i="17"/>
  <c r="C11" i="18"/>
  <c r="E11" i="18"/>
  <c r="G30" i="18"/>
  <c r="G32" i="18"/>
  <c r="G37" i="18"/>
  <c r="D7" i="19"/>
  <c r="C7" i="19" s="1"/>
  <c r="G40" i="18" s="1"/>
  <c r="G30" i="19"/>
  <c r="G32" i="19"/>
  <c r="G37" i="19"/>
  <c r="G33" i="20" l="1"/>
  <c r="F6" i="20"/>
  <c r="F26" i="20" s="1"/>
  <c r="G9" i="20"/>
  <c r="F39" i="20"/>
  <c r="G28" i="20"/>
  <c r="G34" i="20"/>
  <c r="G31" i="20"/>
  <c r="G32" i="20"/>
  <c r="G30" i="20"/>
  <c r="F40" i="20"/>
  <c r="F41" i="20" l="1"/>
  <c r="G40" i="20" s="1"/>
  <c r="G29" i="20"/>
  <c r="G39" i="20" l="1"/>
  <c r="G41" i="20"/>
  <c r="D26" i="20"/>
  <c r="E26" i="20"/>
  <c r="G40" i="19" l="1"/>
  <c r="G5" i="20"/>
</calcChain>
</file>

<file path=xl/sharedStrings.xml><?xml version="1.0" encoding="utf-8"?>
<sst xmlns="http://schemas.openxmlformats.org/spreadsheetml/2006/main" count="975" uniqueCount="64">
  <si>
    <t>Балл</t>
  </si>
  <si>
    <t>Виды работы на уроке</t>
  </si>
  <si>
    <t>1кл.</t>
  </si>
  <si>
    <t>2кл.</t>
  </si>
  <si>
    <t>3кл.</t>
  </si>
  <si>
    <t>4кл.</t>
  </si>
  <si>
    <t>Самопознание и самоопределение, %</t>
  </si>
  <si>
    <t>Чувство необходимости учения;   предпочтение классных коллективных занятий индивидуальным занятиям дома.</t>
  </si>
  <si>
    <t>2</t>
  </si>
  <si>
    <t>Положительное отношение к школе;  школа привлекает внеучебной деятельностью.</t>
  </si>
  <si>
    <t>Отрицательное отношение к школе и поступлению в школу</t>
  </si>
  <si>
    <t>Смыслообразование, %</t>
  </si>
  <si>
    <t>Мотивация</t>
  </si>
  <si>
    <t>Интерес к новому.</t>
  </si>
  <si>
    <t>Сформированность учебных мотивов.</t>
  </si>
  <si>
    <t>Стремление к  получению высоких оценок.</t>
  </si>
  <si>
    <t>Частично сформирован интерес к новому.</t>
  </si>
  <si>
    <t>Частично сформированы учебные  мотивы.</t>
  </si>
  <si>
    <t>Стремление получать хорошие оценки.</t>
  </si>
  <si>
    <t>К школе безразличен.</t>
  </si>
  <si>
    <t>Сформированность учебных мотивов недостаточна.</t>
  </si>
  <si>
    <t>Нравственно-этическая ориентация</t>
  </si>
  <si>
    <t>Учитывает чувства и эмоции субъекта при нарушении моральных норм, чувствительны к несправедливости.</t>
  </si>
  <si>
    <t>Имеет начальное представление о нравственных нормах.</t>
  </si>
  <si>
    <t>Частично учитывает чувства и эмоции субъекта при нарушении моральных норм.</t>
  </si>
  <si>
    <t>Имеет правильное представление о моральных нормах, но недостаточно точное и четкое.</t>
  </si>
  <si>
    <t>1</t>
  </si>
  <si>
    <t>Неправильное представление о моральных нормах.</t>
  </si>
  <si>
    <t>Низкий уровень развития эмпатии.</t>
  </si>
  <si>
    <t>Общий балл</t>
  </si>
  <si>
    <t>Класс:</t>
  </si>
  <si>
    <t>Учитель:</t>
  </si>
  <si>
    <t xml:space="preserve">Личностные УУД </t>
  </si>
  <si>
    <t>Уровень развития УУД в 1 классе:</t>
  </si>
  <si>
    <t>низкий</t>
  </si>
  <si>
    <t>средний</t>
  </si>
  <si>
    <t>высокий</t>
  </si>
  <si>
    <t>Уровень развития УУД в 2 классе:</t>
  </si>
  <si>
    <t>Уровень развития УУД в 3 классе:</t>
  </si>
  <si>
    <t>Уровень развития УУД в 4 классе:</t>
  </si>
  <si>
    <t>Итого по МО:</t>
  </si>
  <si>
    <t>Класс: 4 А</t>
  </si>
  <si>
    <t>Учитель: Латышева Ю.И.</t>
  </si>
  <si>
    <t>Класс: 2А</t>
  </si>
  <si>
    <t>Итого по МО</t>
  </si>
  <si>
    <t>Класс:9А</t>
  </si>
  <si>
    <t>Кл.руководитель:Юртаева С.Г.</t>
  </si>
  <si>
    <t xml:space="preserve"> </t>
  </si>
  <si>
    <t>Класс: 9Б</t>
  </si>
  <si>
    <t>Учитель: Курнаева О.А.</t>
  </si>
  <si>
    <t>Уровень развития УУД в 9 классе:</t>
  </si>
  <si>
    <t>Уровень развития УУД в 10 классе:</t>
  </si>
  <si>
    <t>Уровень развития УУД в 11 классе:</t>
  </si>
  <si>
    <t>Класс:9В</t>
  </si>
  <si>
    <t>Кл.руководитель: Моторина Е.А.</t>
  </si>
  <si>
    <r>
      <t>Сводная таблица по развитию личностных УУД в  9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 классах,   2019-2020 уч. г.</t>
    </r>
  </si>
  <si>
    <t>9А</t>
  </si>
  <si>
    <t>9Б</t>
  </si>
  <si>
    <t>Уровень развития УУД в 9Б классе:</t>
  </si>
  <si>
    <t>Уровень развития УУД в 9А классе:</t>
  </si>
  <si>
    <t>9В</t>
  </si>
  <si>
    <t>Уровень развития УУД в 9В классах:</t>
  </si>
  <si>
    <t>св 5/8</t>
  </si>
  <si>
    <t>Уровень развития УУД в 5-8 классах: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</si>
</sst>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entury Gothic"/>
      <family val="2"/>
      <charset val="204"/>
    </font>
    <font>
      <sz val="6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0"/>
      <color theme="0"/>
      <name val="Century Gothic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justify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10" fontId="0" fillId="0" borderId="0" xfId="0" applyNumberFormat="1"/>
    <xf numFmtId="9" fontId="0" fillId="0" borderId="0" xfId="0" applyNumberFormat="1"/>
    <xf numFmtId="0" fontId="9" fillId="0" borderId="0" xfId="0" applyFont="1"/>
    <xf numFmtId="9" fontId="0" fillId="0" borderId="0" xfId="0" applyNumberFormat="1" applyFont="1"/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/>
    <xf numFmtId="0" fontId="0" fillId="0" borderId="0" xfId="0"/>
    <xf numFmtId="0" fontId="2" fillId="0" borderId="1" xfId="0" applyFont="1" applyBorder="1" applyAlignment="1">
      <alignment horizontal="justify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0" fillId="0" borderId="0" xfId="0"/>
    <xf numFmtId="0" fontId="2" fillId="0" borderId="1" xfId="0" applyFont="1" applyBorder="1" applyAlignment="1">
      <alignment horizontal="justify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0" fillId="0" borderId="0" xfId="0"/>
    <xf numFmtId="0" fontId="2" fillId="0" borderId="1" xfId="0" applyFont="1" applyBorder="1" applyAlignment="1">
      <alignment horizontal="justify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856933508311512"/>
          <c:y val="2.3148148148148147E-2"/>
        </c:manualLayout>
      </c:layout>
      <c:overlay val="0"/>
      <c:txPr>
        <a:bodyPr/>
        <a:lstStyle/>
        <a:p>
          <a:pPr algn="l">
            <a:defRPr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Сводный!$A$5</c:f>
              <c:strCache>
                <c:ptCount val="1"/>
                <c:pt idx="0">
                  <c:v>Самопознание и самоопределение, 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Сводный!$C$5:$G$5</c:f>
              <c:numCache>
                <c:formatCode>0</c:formatCode>
                <c:ptCount val="5"/>
                <c:pt idx="0">
                  <c:v>70</c:v>
                </c:pt>
                <c:pt idx="1">
                  <c:v>80</c:v>
                </c:pt>
                <c:pt idx="2">
                  <c:v>85</c:v>
                </c:pt>
                <c:pt idx="3">
                  <c:v>65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02656"/>
        <c:axId val="288801872"/>
      </c:barChart>
      <c:catAx>
        <c:axId val="28880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8801872"/>
        <c:crosses val="autoZero"/>
        <c:auto val="1"/>
        <c:lblAlgn val="ctr"/>
        <c:lblOffset val="100"/>
        <c:noMultiLvlLbl val="0"/>
      </c:catAx>
      <c:valAx>
        <c:axId val="288801872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8880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Сводный!$A$9:$B$9</c:f>
              <c:strCache>
                <c:ptCount val="2"/>
                <c:pt idx="0">
                  <c:v>Смыслообразование,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Сводный!$C$9:$G$9</c:f>
              <c:numCache>
                <c:formatCode>0</c:formatCode>
                <c:ptCount val="5"/>
                <c:pt idx="0">
                  <c:v>71</c:v>
                </c:pt>
                <c:pt idx="1">
                  <c:v>67</c:v>
                </c:pt>
                <c:pt idx="2">
                  <c:v>76</c:v>
                </c:pt>
                <c:pt idx="3">
                  <c:v>64</c:v>
                </c:pt>
                <c:pt idx="4">
                  <c:v>69.5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03832"/>
        <c:axId val="288805400"/>
      </c:barChart>
      <c:catAx>
        <c:axId val="28880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8805400"/>
        <c:crosses val="autoZero"/>
        <c:auto val="1"/>
        <c:lblAlgn val="ctr"/>
        <c:lblOffset val="100"/>
        <c:noMultiLvlLbl val="0"/>
      </c:catAx>
      <c:valAx>
        <c:axId val="288805400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8880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880386045494248"/>
          <c:y val="0.43840428312994956"/>
          <c:w val="0.36605725065616779"/>
          <c:h val="0.149619265719275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 развития личностных УУД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Низкий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(Сводный!$G$27,Сводный!$G$30,Сводный!$G$33,Сводный!$G$36,Сводный!$G$39)</c:f>
              <c:numCache>
                <c:formatCode>0%</c:formatCode>
                <c:ptCount val="5"/>
                <c:pt idx="0">
                  <c:v>0.27777777777777779</c:v>
                </c:pt>
                <c:pt idx="1">
                  <c:v>0.22222222222222221</c:v>
                </c:pt>
                <c:pt idx="2">
                  <c:v>0.04</c:v>
                </c:pt>
                <c:pt idx="3">
                  <c:v>0.12209302325581395</c:v>
                </c:pt>
                <c:pt idx="4">
                  <c:v>0.13043478260869565</c:v>
                </c:pt>
              </c:numCache>
            </c:numRef>
          </c:val>
        </c:ser>
        <c:ser>
          <c:idx val="1"/>
          <c:order val="1"/>
          <c:tx>
            <c:v>Средний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(Сводный!$G$28,Сводный!$G$31,Сводный!$G$34,Сводный!$G$37,Сводный!$G$40)</c:f>
              <c:numCache>
                <c:formatCode>0%</c:formatCode>
                <c:ptCount val="5"/>
                <c:pt idx="0">
                  <c:v>0.5</c:v>
                </c:pt>
                <c:pt idx="1">
                  <c:v>0.59259259259259256</c:v>
                </c:pt>
                <c:pt idx="2">
                  <c:v>0.76</c:v>
                </c:pt>
                <c:pt idx="3">
                  <c:v>0.63953488372093026</c:v>
                </c:pt>
                <c:pt idx="4">
                  <c:v>0.6376811594202898</c:v>
                </c:pt>
              </c:numCache>
            </c:numRef>
          </c:val>
        </c:ser>
        <c:ser>
          <c:idx val="2"/>
          <c:order val="2"/>
          <c:tx>
            <c:v>Высокий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(Сводный!$G$29,Сводный!$G$32,Сводный!$G$35,Сводный!$G$38,Сводный!$G$41)</c:f>
              <c:numCache>
                <c:formatCode>0%</c:formatCode>
                <c:ptCount val="5"/>
                <c:pt idx="0">
                  <c:v>0.22222222222222221</c:v>
                </c:pt>
                <c:pt idx="1">
                  <c:v>0.18518518518518517</c:v>
                </c:pt>
                <c:pt idx="2">
                  <c:v>0.2</c:v>
                </c:pt>
                <c:pt idx="3">
                  <c:v>0.23837209302325582</c:v>
                </c:pt>
                <c:pt idx="4">
                  <c:v>0.2318840579710145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98344"/>
        <c:axId val="288804616"/>
      </c:barChart>
      <c:catAx>
        <c:axId val="28879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8804616"/>
        <c:crosses val="autoZero"/>
        <c:auto val="1"/>
        <c:lblAlgn val="ctr"/>
        <c:lblOffset val="100"/>
        <c:noMultiLvlLbl val="0"/>
      </c:catAx>
      <c:valAx>
        <c:axId val="288804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8798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381001</xdr:colOff>
      <xdr:row>42</xdr:row>
      <xdr:rowOff>0</xdr:rowOff>
    </xdr:from>
    <xdr:to>
      <xdr:col>21</xdr:col>
      <xdr:colOff>47625</xdr:colOff>
      <xdr:row>55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95249</xdr:colOff>
      <xdr:row>41</xdr:row>
      <xdr:rowOff>171450</xdr:rowOff>
    </xdr:from>
    <xdr:to>
      <xdr:col>13</xdr:col>
      <xdr:colOff>9525</xdr:colOff>
      <xdr:row>55</xdr:row>
      <xdr:rowOff>57149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41</xdr:row>
      <xdr:rowOff>123825</xdr:rowOff>
    </xdr:from>
    <xdr:to>
      <xdr:col>2</xdr:col>
      <xdr:colOff>219075</xdr:colOff>
      <xdr:row>56</xdr:row>
      <xdr:rowOff>9525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0;&#1052;\AppData\Roaming\Microsoft\Excel\&#1051;&#1080;&#1095;&#1085;&#1086;&#1089;&#1090;&#1085;&#1099;&#1077;%20&#1059;&#1059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5;&#1080;&#1090;&#1086;&#1088;&#1080;&#1085;&#1075;&#1080;%20&#1059;&#1059;&#1044;%20%204&#1040;%20&#1082;&#1083;&#1072;&#1089;&#1089;&#1072;\&#1051;&#1080;&#1095;&#1085;&#1086;&#1089;&#1090;&#1085;&#1099;&#1077;%20&#1059;&#1059;&#1044;%204&#1040;%20&#1082;&#1083;&#1072;&#1089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Сводные личностные УУД"/>
    </sheetNames>
    <sheetDataSet>
      <sheetData sheetId="0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4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5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6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7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8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9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0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1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2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3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4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5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6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7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8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19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0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1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2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3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4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5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6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7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8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29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0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1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2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3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4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Сводные личностные УУД"/>
    </sheetNames>
    <sheetDataSet>
      <sheetData sheetId="0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3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3</v>
          </cell>
          <cell r="D20">
            <v>3</v>
          </cell>
          <cell r="E20">
            <v>3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1">
        <row r="6">
          <cell r="C6">
            <v>3</v>
          </cell>
          <cell r="D6">
            <v>3</v>
          </cell>
          <cell r="E6">
            <v>3</v>
          </cell>
          <cell r="F6">
            <v>3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3">
        <row r="6">
          <cell r="C6">
            <v>3</v>
          </cell>
          <cell r="D6">
            <v>3</v>
          </cell>
          <cell r="E6">
            <v>3</v>
          </cell>
          <cell r="F6">
            <v>3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</row>
        <row r="20">
          <cell r="C20">
            <v>3</v>
          </cell>
          <cell r="D20">
            <v>3</v>
          </cell>
          <cell r="E20">
            <v>3</v>
          </cell>
        </row>
        <row r="27">
          <cell r="C27" t="str">
            <v>высокий</v>
          </cell>
        </row>
        <row r="28">
          <cell r="C28" t="str">
            <v>высокий</v>
          </cell>
        </row>
        <row r="29">
          <cell r="C29" t="str">
            <v>высокий</v>
          </cell>
        </row>
        <row r="30">
          <cell r="C30" t="str">
            <v>высокий</v>
          </cell>
        </row>
      </sheetData>
      <sheetData sheetId="4">
        <row r="6">
          <cell r="C6">
            <v>3</v>
          </cell>
          <cell r="D6">
            <v>3</v>
          </cell>
          <cell r="E6">
            <v>2</v>
          </cell>
          <cell r="F6">
            <v>2</v>
          </cell>
        </row>
        <row r="11">
          <cell r="C11">
            <v>3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5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2</v>
          </cell>
        </row>
        <row r="20">
          <cell r="C20">
            <v>1</v>
          </cell>
          <cell r="D20">
            <v>1</v>
          </cell>
          <cell r="E20">
            <v>1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низкий</v>
          </cell>
        </row>
        <row r="30">
          <cell r="C30" t="str">
            <v>средний</v>
          </cell>
        </row>
      </sheetData>
      <sheetData sheetId="6">
        <row r="6">
          <cell r="C6">
            <v>3</v>
          </cell>
          <cell r="D6">
            <v>3</v>
          </cell>
          <cell r="E6">
            <v>3</v>
          </cell>
          <cell r="F6">
            <v>3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7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1</v>
          </cell>
          <cell r="D20">
            <v>1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8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2</v>
          </cell>
        </row>
        <row r="20">
          <cell r="C20">
            <v>1</v>
          </cell>
          <cell r="D20">
            <v>1</v>
          </cell>
          <cell r="E20">
            <v>1</v>
          </cell>
        </row>
        <row r="28">
          <cell r="C28" t="str">
            <v>низкий</v>
          </cell>
        </row>
        <row r="29">
          <cell r="C29" t="str">
            <v>низкий</v>
          </cell>
        </row>
        <row r="30">
          <cell r="C30" t="str">
            <v>низкий</v>
          </cell>
        </row>
      </sheetData>
      <sheetData sheetId="9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10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11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2</v>
          </cell>
        </row>
        <row r="20">
          <cell r="C20">
            <v>1</v>
          </cell>
          <cell r="D20">
            <v>1</v>
          </cell>
          <cell r="E20">
            <v>1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низкий</v>
          </cell>
        </row>
        <row r="30">
          <cell r="C30" t="str">
            <v>средний</v>
          </cell>
        </row>
      </sheetData>
      <sheetData sheetId="12">
        <row r="6">
          <cell r="C6">
            <v>3</v>
          </cell>
          <cell r="D6">
            <v>3</v>
          </cell>
          <cell r="E6">
            <v>3</v>
          </cell>
          <cell r="F6">
            <v>3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</row>
        <row r="20">
          <cell r="C20">
            <v>3</v>
          </cell>
          <cell r="D20">
            <v>3</v>
          </cell>
          <cell r="E20">
            <v>3</v>
          </cell>
        </row>
        <row r="27">
          <cell r="C27" t="str">
            <v>высокий</v>
          </cell>
        </row>
        <row r="28">
          <cell r="C28" t="str">
            <v>высокий</v>
          </cell>
        </row>
        <row r="29">
          <cell r="C29" t="str">
            <v>высокий</v>
          </cell>
        </row>
        <row r="30">
          <cell r="C30" t="str">
            <v>высокий</v>
          </cell>
        </row>
      </sheetData>
      <sheetData sheetId="13">
        <row r="6">
          <cell r="C6">
            <v>3</v>
          </cell>
          <cell r="D6">
            <v>3</v>
          </cell>
          <cell r="E6">
            <v>3</v>
          </cell>
          <cell r="F6">
            <v>3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</row>
        <row r="20">
          <cell r="C20">
            <v>3</v>
          </cell>
          <cell r="D20">
            <v>3</v>
          </cell>
          <cell r="E20">
            <v>3</v>
          </cell>
        </row>
        <row r="28">
          <cell r="C28" t="str">
            <v>высокий</v>
          </cell>
        </row>
        <row r="29">
          <cell r="C29" t="str">
            <v>высокий</v>
          </cell>
        </row>
        <row r="30">
          <cell r="C30" t="str">
            <v>высокий</v>
          </cell>
        </row>
      </sheetData>
      <sheetData sheetId="14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низкий</v>
          </cell>
        </row>
        <row r="30">
          <cell r="C30" t="str">
            <v>средний</v>
          </cell>
        </row>
      </sheetData>
      <sheetData sheetId="15">
        <row r="6">
          <cell r="C6">
            <v>2</v>
          </cell>
          <cell r="D6">
            <v>2</v>
          </cell>
          <cell r="E6">
            <v>3</v>
          </cell>
          <cell r="F6">
            <v>3</v>
          </cell>
        </row>
        <row r="11">
          <cell r="C11">
            <v>2</v>
          </cell>
          <cell r="D11">
            <v>2</v>
          </cell>
          <cell r="E11">
            <v>3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16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2</v>
          </cell>
          <cell r="F11">
            <v>2</v>
          </cell>
        </row>
        <row r="20">
          <cell r="C20">
            <v>1</v>
          </cell>
          <cell r="D20">
            <v>2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17">
        <row r="6">
          <cell r="C6">
            <v>1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1</v>
          </cell>
        </row>
        <row r="20">
          <cell r="C20">
            <v>1</v>
          </cell>
          <cell r="D20">
            <v>1</v>
          </cell>
          <cell r="E20">
            <v>1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низкий</v>
          </cell>
        </row>
        <row r="30">
          <cell r="C30" t="str">
            <v>низкий</v>
          </cell>
        </row>
      </sheetData>
      <sheetData sheetId="18">
        <row r="6">
          <cell r="C6">
            <v>2</v>
          </cell>
          <cell r="D6">
            <v>2</v>
          </cell>
          <cell r="E6">
            <v>3</v>
          </cell>
          <cell r="F6">
            <v>3</v>
          </cell>
        </row>
        <row r="11">
          <cell r="C11">
            <v>2</v>
          </cell>
          <cell r="D11">
            <v>2</v>
          </cell>
          <cell r="E11">
            <v>3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3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высокий</v>
          </cell>
        </row>
        <row r="30">
          <cell r="C30" t="str">
            <v>высокий</v>
          </cell>
        </row>
      </sheetData>
      <sheetData sheetId="19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0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1</v>
          </cell>
          <cell r="D20">
            <v>2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1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2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3">
        <row r="6">
          <cell r="C6">
            <v>2</v>
          </cell>
          <cell r="D6">
            <v>2</v>
          </cell>
          <cell r="E6">
            <v>2</v>
          </cell>
          <cell r="F6">
            <v>3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высокий</v>
          </cell>
        </row>
      </sheetData>
      <sheetData sheetId="24">
        <row r="6">
          <cell r="C6">
            <v>2</v>
          </cell>
          <cell r="D6">
            <v>2</v>
          </cell>
          <cell r="E6">
            <v>2</v>
          </cell>
          <cell r="F6">
            <v>3</v>
          </cell>
        </row>
        <row r="11">
          <cell r="C11">
            <v>3</v>
          </cell>
          <cell r="D11">
            <v>2</v>
          </cell>
          <cell r="E11">
            <v>2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5">
        <row r="6">
          <cell r="C6">
            <v>2</v>
          </cell>
          <cell r="D6">
            <v>2</v>
          </cell>
          <cell r="E6">
            <v>2</v>
          </cell>
          <cell r="F6">
            <v>3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3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6">
        <row r="6">
          <cell r="C6">
            <v>2</v>
          </cell>
          <cell r="D6">
            <v>3</v>
          </cell>
          <cell r="E6">
            <v>3</v>
          </cell>
          <cell r="F6">
            <v>3</v>
          </cell>
        </row>
        <row r="11">
          <cell r="C11">
            <v>2</v>
          </cell>
          <cell r="D11">
            <v>2</v>
          </cell>
          <cell r="E11">
            <v>3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высокий</v>
          </cell>
        </row>
      </sheetData>
      <sheetData sheetId="27">
        <row r="6">
          <cell r="C6">
            <v>1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1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низкий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8">
        <row r="6">
          <cell r="C6">
            <v>2</v>
          </cell>
          <cell r="D6">
            <v>2</v>
          </cell>
          <cell r="E6">
            <v>2</v>
          </cell>
          <cell r="F6">
            <v>3</v>
          </cell>
        </row>
        <row r="11">
          <cell r="C11">
            <v>2</v>
          </cell>
          <cell r="D11">
            <v>2</v>
          </cell>
          <cell r="E11">
            <v>3</v>
          </cell>
          <cell r="F11">
            <v>3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29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низкий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30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31">
        <row r="6">
          <cell r="C6">
            <v>2</v>
          </cell>
          <cell r="D6">
            <v>2</v>
          </cell>
          <cell r="E6">
            <v>2</v>
          </cell>
          <cell r="F6">
            <v>2</v>
          </cell>
        </row>
        <row r="11">
          <cell r="C11">
            <v>2</v>
          </cell>
          <cell r="D11">
            <v>2</v>
          </cell>
          <cell r="E11">
            <v>2</v>
          </cell>
          <cell r="F11">
            <v>2</v>
          </cell>
        </row>
        <row r="20">
          <cell r="C20">
            <v>2</v>
          </cell>
          <cell r="D20">
            <v>2</v>
          </cell>
          <cell r="E20">
            <v>2</v>
          </cell>
        </row>
        <row r="27">
          <cell r="C27" t="str">
            <v>средний</v>
          </cell>
        </row>
        <row r="28">
          <cell r="C28" t="str">
            <v>средний</v>
          </cell>
        </row>
        <row r="29">
          <cell r="C29" t="str">
            <v>средний</v>
          </cell>
        </row>
        <row r="30">
          <cell r="C30" t="str">
            <v>средний</v>
          </cell>
        </row>
      </sheetData>
      <sheetData sheetId="32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3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4"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8" workbookViewId="0">
      <selection sqref="A1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7" ht="18" customHeight="1" x14ac:dyDescent="0.25">
      <c r="A1" s="78" t="s">
        <v>45</v>
      </c>
      <c r="B1" s="78"/>
      <c r="C1" s="37"/>
      <c r="D1" s="37"/>
      <c r="E1" s="37"/>
      <c r="F1" s="37"/>
      <c r="G1" s="37"/>
    </row>
    <row r="2" spans="1:7" ht="23.25" x14ac:dyDescent="0.25">
      <c r="A2" s="78"/>
      <c r="B2" s="78"/>
      <c r="C2" s="37"/>
      <c r="D2" s="37"/>
      <c r="E2" s="37"/>
      <c r="F2" s="37"/>
      <c r="G2" s="37"/>
    </row>
    <row r="3" spans="1:7" ht="15" customHeight="1" x14ac:dyDescent="0.25">
      <c r="A3" s="78" t="s">
        <v>46</v>
      </c>
      <c r="B3" s="78"/>
      <c r="C3" s="37"/>
      <c r="D3" s="37"/>
      <c r="E3" s="37"/>
      <c r="F3" s="37"/>
      <c r="G3" s="37"/>
    </row>
    <row r="4" spans="1:7" ht="23.25" x14ac:dyDescent="0.25">
      <c r="A4" s="94"/>
      <c r="B4" s="94"/>
      <c r="C4" s="37"/>
      <c r="D4" s="37"/>
      <c r="E4" s="37"/>
      <c r="F4" s="37"/>
      <c r="G4" s="37"/>
    </row>
    <row r="5" spans="1:7" ht="18" customHeight="1" x14ac:dyDescent="0.25">
      <c r="A5" s="79" t="s">
        <v>32</v>
      </c>
      <c r="B5" s="79"/>
      <c r="C5" s="79"/>
      <c r="D5" s="79"/>
      <c r="E5" s="79"/>
      <c r="F5" s="79"/>
      <c r="G5" s="23"/>
    </row>
    <row r="6" spans="1:7" ht="17.25" x14ac:dyDescent="0.25">
      <c r="A6" s="24" t="s">
        <v>0</v>
      </c>
      <c r="B6" s="25" t="s">
        <v>1</v>
      </c>
      <c r="C6" s="26" t="s">
        <v>47</v>
      </c>
      <c r="D6" s="25">
        <v>11</v>
      </c>
      <c r="E6" s="25">
        <v>10</v>
      </c>
      <c r="F6" s="25">
        <v>9</v>
      </c>
      <c r="G6" s="23"/>
    </row>
    <row r="7" spans="1:7" ht="15" customHeight="1" x14ac:dyDescent="0.25">
      <c r="A7" s="80" t="s">
        <v>6</v>
      </c>
      <c r="B7" s="81"/>
      <c r="C7" s="27" t="e">
        <v>#DIV/0!</v>
      </c>
      <c r="D7" s="27" t="e">
        <v>#DIV/0!</v>
      </c>
      <c r="E7" s="27" t="e">
        <v>#DIV/0!</v>
      </c>
      <c r="F7" s="27">
        <v>70.370370370370367</v>
      </c>
      <c r="G7" s="23"/>
    </row>
    <row r="8" spans="1:7" ht="15" customHeight="1" x14ac:dyDescent="0.25">
      <c r="A8" s="28">
        <v>3</v>
      </c>
      <c r="B8" s="29" t="s">
        <v>7</v>
      </c>
      <c r="C8" s="82" t="e">
        <v>#DIV/0!</v>
      </c>
      <c r="D8" s="82" t="e">
        <v>#DIV/0!</v>
      </c>
      <c r="E8" s="82" t="e">
        <v>#DIV/0!</v>
      </c>
      <c r="F8" s="82">
        <v>2.1111111111111112</v>
      </c>
      <c r="G8" s="23"/>
    </row>
    <row r="9" spans="1:7" ht="28.5" x14ac:dyDescent="0.25">
      <c r="A9" s="28" t="s">
        <v>8</v>
      </c>
      <c r="B9" s="29" t="s">
        <v>9</v>
      </c>
      <c r="C9" s="83"/>
      <c r="D9" s="83"/>
      <c r="E9" s="83"/>
      <c r="F9" s="83"/>
      <c r="G9" s="23"/>
    </row>
    <row r="10" spans="1:7" x14ac:dyDescent="0.25">
      <c r="A10" s="28">
        <v>1</v>
      </c>
      <c r="B10" s="29" t="s">
        <v>10</v>
      </c>
      <c r="C10" s="83"/>
      <c r="D10" s="83"/>
      <c r="E10" s="83"/>
      <c r="F10" s="83"/>
      <c r="G10" s="23"/>
    </row>
    <row r="11" spans="1:7" ht="15" customHeight="1" x14ac:dyDescent="0.25">
      <c r="A11" s="84" t="s">
        <v>11</v>
      </c>
      <c r="B11" s="85"/>
      <c r="C11" s="30" t="e">
        <v>#DIV/0!</v>
      </c>
      <c r="D11" s="30" t="e">
        <v>#DIV/0!</v>
      </c>
      <c r="E11" s="30" t="e">
        <v>#DIV/0!</v>
      </c>
      <c r="F11" s="30">
        <v>71.296296296296291</v>
      </c>
      <c r="G11" s="23"/>
    </row>
    <row r="12" spans="1:7" ht="15" customHeight="1" x14ac:dyDescent="0.25">
      <c r="A12" s="86" t="s">
        <v>12</v>
      </c>
      <c r="B12" s="87"/>
      <c r="C12" s="87"/>
      <c r="D12" s="87"/>
      <c r="E12" s="87"/>
      <c r="F12" s="88"/>
      <c r="G12" s="23"/>
    </row>
    <row r="13" spans="1:7" x14ac:dyDescent="0.25">
      <c r="A13" s="77">
        <v>3</v>
      </c>
      <c r="B13" s="31" t="s">
        <v>13</v>
      </c>
      <c r="C13" s="91" t="e">
        <v>#DIV/0!</v>
      </c>
      <c r="D13" s="91" t="e">
        <v>#DIV/0!</v>
      </c>
      <c r="E13" s="91" t="e">
        <v>#DIV/0!</v>
      </c>
      <c r="F13" s="91">
        <v>2</v>
      </c>
      <c r="G13" s="23"/>
    </row>
    <row r="14" spans="1:7" x14ac:dyDescent="0.25">
      <c r="A14" s="77"/>
      <c r="B14" s="32" t="s">
        <v>14</v>
      </c>
      <c r="C14" s="92"/>
      <c r="D14" s="92"/>
      <c r="E14" s="92"/>
      <c r="F14" s="92"/>
      <c r="G14" s="23"/>
    </row>
    <row r="15" spans="1:7" x14ac:dyDescent="0.25">
      <c r="A15" s="77"/>
      <c r="B15" s="32" t="s">
        <v>15</v>
      </c>
      <c r="C15" s="92"/>
      <c r="D15" s="92"/>
      <c r="E15" s="92"/>
      <c r="F15" s="92"/>
      <c r="G15" s="23"/>
    </row>
    <row r="16" spans="1:7" x14ac:dyDescent="0.25">
      <c r="A16" s="77">
        <v>2</v>
      </c>
      <c r="B16" s="31" t="s">
        <v>16</v>
      </c>
      <c r="C16" s="92"/>
      <c r="D16" s="92"/>
      <c r="E16" s="92"/>
      <c r="F16" s="92"/>
      <c r="G16" s="23"/>
    </row>
    <row r="17" spans="1:7" ht="15" customHeight="1" x14ac:dyDescent="0.25">
      <c r="A17" s="77"/>
      <c r="B17" s="32" t="s">
        <v>17</v>
      </c>
      <c r="C17" s="92"/>
      <c r="D17" s="92"/>
      <c r="E17" s="92"/>
      <c r="F17" s="92"/>
      <c r="G17" s="23"/>
    </row>
    <row r="18" spans="1:7" x14ac:dyDescent="0.25">
      <c r="A18" s="77"/>
      <c r="B18" s="32" t="s">
        <v>18</v>
      </c>
      <c r="C18" s="92"/>
      <c r="D18" s="92"/>
      <c r="E18" s="92"/>
      <c r="F18" s="92"/>
      <c r="G18" s="23"/>
    </row>
    <row r="19" spans="1:7" x14ac:dyDescent="0.25">
      <c r="A19" s="77">
        <v>1</v>
      </c>
      <c r="B19" s="31" t="s">
        <v>19</v>
      </c>
      <c r="C19" s="92"/>
      <c r="D19" s="92"/>
      <c r="E19" s="92"/>
      <c r="F19" s="92"/>
      <c r="G19" s="23"/>
    </row>
    <row r="20" spans="1:7" x14ac:dyDescent="0.25">
      <c r="A20" s="77"/>
      <c r="B20" s="33" t="s">
        <v>20</v>
      </c>
      <c r="C20" s="93"/>
      <c r="D20" s="93"/>
      <c r="E20" s="93"/>
      <c r="F20" s="93"/>
      <c r="G20" s="23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  <c r="G21" s="23"/>
    </row>
    <row r="22" spans="1:7" ht="28.5" x14ac:dyDescent="0.25">
      <c r="A22" s="77">
        <v>3</v>
      </c>
      <c r="B22" s="31" t="s">
        <v>22</v>
      </c>
      <c r="C22" s="91" t="e">
        <v>#DIV/0!</v>
      </c>
      <c r="D22" s="91" t="e">
        <v>#DIV/0!</v>
      </c>
      <c r="E22" s="91" t="e">
        <v>#DIV/0!</v>
      </c>
      <c r="F22" s="91">
        <v>2.2777777777777777</v>
      </c>
      <c r="G22" s="23"/>
    </row>
    <row r="23" spans="1:7" x14ac:dyDescent="0.25">
      <c r="A23" s="77"/>
      <c r="B23" s="32" t="s">
        <v>23</v>
      </c>
      <c r="C23" s="92"/>
      <c r="D23" s="92"/>
      <c r="E23" s="92"/>
      <c r="F23" s="92"/>
      <c r="G23" s="23"/>
    </row>
    <row r="24" spans="1:7" ht="15" customHeight="1" x14ac:dyDescent="0.25">
      <c r="A24" s="77">
        <v>2</v>
      </c>
      <c r="B24" s="31" t="s">
        <v>24</v>
      </c>
      <c r="C24" s="92"/>
      <c r="D24" s="92"/>
      <c r="E24" s="92"/>
      <c r="F24" s="92"/>
      <c r="G24" s="23"/>
    </row>
    <row r="25" spans="1:7" ht="28.5" x14ac:dyDescent="0.25">
      <c r="A25" s="77"/>
      <c r="B25" s="34" t="s">
        <v>25</v>
      </c>
      <c r="C25" s="92"/>
      <c r="D25" s="92"/>
      <c r="E25" s="92"/>
      <c r="F25" s="92"/>
      <c r="G25" s="23"/>
    </row>
    <row r="26" spans="1:7" x14ac:dyDescent="0.25">
      <c r="A26" s="77" t="s">
        <v>26</v>
      </c>
      <c r="B26" s="31" t="s">
        <v>27</v>
      </c>
      <c r="C26" s="92"/>
      <c r="D26" s="92"/>
      <c r="E26" s="92"/>
      <c r="F26" s="92"/>
      <c r="G26" s="23"/>
    </row>
    <row r="27" spans="1:7" x14ac:dyDescent="0.25">
      <c r="A27" s="77"/>
      <c r="B27" s="33" t="s">
        <v>28</v>
      </c>
      <c r="C27" s="93"/>
      <c r="D27" s="93"/>
      <c r="E27" s="93"/>
      <c r="F27" s="93"/>
      <c r="G27" s="23"/>
    </row>
    <row r="28" spans="1:7" ht="15" customHeight="1" x14ac:dyDescent="0.25">
      <c r="A28" s="89" t="s">
        <v>29</v>
      </c>
      <c r="B28" s="90"/>
      <c r="C28" s="35" t="e">
        <v>#DIV/0!</v>
      </c>
      <c r="D28" s="35" t="e">
        <v>#DIV/0!</v>
      </c>
      <c r="E28" s="35" t="e">
        <v>#DIV/0!</v>
      </c>
      <c r="F28" s="35">
        <v>6.3888888888888893</v>
      </c>
      <c r="G28" s="23"/>
    </row>
    <row r="29" spans="1:7" ht="16.5" x14ac:dyDescent="0.3">
      <c r="A29" s="36"/>
      <c r="B29" s="38" t="s">
        <v>33</v>
      </c>
      <c r="C29" s="95" t="s">
        <v>34</v>
      </c>
      <c r="D29" s="95"/>
      <c r="E29" s="95"/>
      <c r="F29" s="39">
        <v>0</v>
      </c>
      <c r="G29" s="40" t="e">
        <v>#DIV/0!</v>
      </c>
    </row>
    <row r="30" spans="1:7" ht="16.5" x14ac:dyDescent="0.3">
      <c r="A30" s="36"/>
      <c r="B30" s="38"/>
      <c r="C30" s="96" t="s">
        <v>35</v>
      </c>
      <c r="D30" s="96"/>
      <c r="E30" s="96"/>
      <c r="F30" s="39">
        <v>0</v>
      </c>
      <c r="G30" s="40" t="e">
        <v>#DIV/0!</v>
      </c>
    </row>
    <row r="31" spans="1:7" ht="16.5" x14ac:dyDescent="0.3">
      <c r="A31" s="36"/>
      <c r="B31" s="38"/>
      <c r="C31" s="96" t="s">
        <v>36</v>
      </c>
      <c r="D31" s="96"/>
      <c r="E31" s="96"/>
      <c r="F31" s="39">
        <v>0</v>
      </c>
      <c r="G31" s="40" t="e">
        <v>#DIV/0!</v>
      </c>
    </row>
    <row r="32" spans="1:7" ht="16.5" x14ac:dyDescent="0.3">
      <c r="A32" s="36"/>
      <c r="B32" s="38" t="s">
        <v>37</v>
      </c>
      <c r="C32" s="96" t="s">
        <v>34</v>
      </c>
      <c r="D32" s="96"/>
      <c r="E32" s="96"/>
      <c r="F32" s="39">
        <v>0</v>
      </c>
      <c r="G32" s="40" t="e">
        <v>#DIV/0!</v>
      </c>
    </row>
    <row r="33" spans="1:7" ht="16.5" x14ac:dyDescent="0.3">
      <c r="A33" s="36"/>
      <c r="B33" s="38"/>
      <c r="C33" s="96" t="s">
        <v>35</v>
      </c>
      <c r="D33" s="96"/>
      <c r="E33" s="96"/>
      <c r="F33" s="39">
        <v>0</v>
      </c>
      <c r="G33" s="40" t="e">
        <v>#DIV/0!</v>
      </c>
    </row>
    <row r="34" spans="1:7" ht="16.5" x14ac:dyDescent="0.3">
      <c r="A34" s="36"/>
      <c r="B34" s="38"/>
      <c r="C34" s="96" t="s">
        <v>36</v>
      </c>
      <c r="D34" s="96"/>
      <c r="E34" s="96"/>
      <c r="F34" s="39">
        <v>0</v>
      </c>
      <c r="G34" s="40" t="e">
        <v>#DIV/0!</v>
      </c>
    </row>
    <row r="35" spans="1:7" ht="16.5" x14ac:dyDescent="0.3">
      <c r="A35" s="36"/>
      <c r="B35" s="38" t="s">
        <v>38</v>
      </c>
      <c r="C35" s="96" t="s">
        <v>34</v>
      </c>
      <c r="D35" s="96"/>
      <c r="E35" s="96"/>
      <c r="F35" s="39">
        <v>0</v>
      </c>
      <c r="G35" s="40" t="e">
        <v>#DIV/0!</v>
      </c>
    </row>
    <row r="36" spans="1:7" ht="16.5" x14ac:dyDescent="0.3">
      <c r="A36" s="36"/>
      <c r="B36" s="38"/>
      <c r="C36" s="97" t="s">
        <v>35</v>
      </c>
      <c r="D36" s="97"/>
      <c r="E36" s="97"/>
      <c r="F36" s="39">
        <v>0</v>
      </c>
      <c r="G36" s="40" t="e">
        <v>#DIV/0!</v>
      </c>
    </row>
    <row r="37" spans="1:7" ht="16.5" x14ac:dyDescent="0.3">
      <c r="A37" s="36"/>
      <c r="B37" s="38"/>
      <c r="C37" s="96" t="s">
        <v>36</v>
      </c>
      <c r="D37" s="96"/>
      <c r="E37" s="96"/>
      <c r="F37" s="39">
        <v>0</v>
      </c>
      <c r="G37" s="40" t="e">
        <v>#DIV/0!</v>
      </c>
    </row>
    <row r="38" spans="1:7" ht="16.5" x14ac:dyDescent="0.3">
      <c r="A38" s="36"/>
      <c r="B38" s="38" t="s">
        <v>39</v>
      </c>
      <c r="C38" s="96" t="s">
        <v>34</v>
      </c>
      <c r="D38" s="96"/>
      <c r="E38" s="96"/>
      <c r="F38" s="39">
        <v>5</v>
      </c>
      <c r="G38" s="40">
        <v>0.27777777777777779</v>
      </c>
    </row>
    <row r="39" spans="1:7" ht="16.5" x14ac:dyDescent="0.3">
      <c r="A39" s="36"/>
      <c r="B39" s="36"/>
      <c r="C39" s="96" t="s">
        <v>35</v>
      </c>
      <c r="D39" s="96"/>
      <c r="E39" s="96"/>
      <c r="F39" s="39">
        <v>9</v>
      </c>
      <c r="G39" s="40">
        <v>0.5</v>
      </c>
    </row>
    <row r="40" spans="1:7" ht="16.5" x14ac:dyDescent="0.3">
      <c r="A40" s="36"/>
      <c r="B40" s="36"/>
      <c r="C40" s="96" t="s">
        <v>36</v>
      </c>
      <c r="D40" s="96"/>
      <c r="E40" s="96"/>
      <c r="F40" s="39">
        <v>4</v>
      </c>
      <c r="G40" s="40">
        <v>0.22222222222222221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28:B28"/>
    <mergeCell ref="A21:F21"/>
    <mergeCell ref="A22:A23"/>
    <mergeCell ref="C22:C27"/>
    <mergeCell ref="A3:B4"/>
    <mergeCell ref="D22:D27"/>
    <mergeCell ref="E22:E27"/>
    <mergeCell ref="F22:F27"/>
    <mergeCell ref="A24:A25"/>
    <mergeCell ref="A26:A27"/>
    <mergeCell ref="A13:A15"/>
    <mergeCell ref="C13:C20"/>
    <mergeCell ref="D13:D20"/>
    <mergeCell ref="E13:E20"/>
    <mergeCell ref="F13:F20"/>
    <mergeCell ref="A16:A18"/>
    <mergeCell ref="A1:B2"/>
    <mergeCell ref="A5:F5"/>
    <mergeCell ref="A7:B7"/>
    <mergeCell ref="A19:A20"/>
    <mergeCell ref="C8:C10"/>
    <mergeCell ref="D8:D10"/>
    <mergeCell ref="E8:E10"/>
    <mergeCell ref="F8:F10"/>
    <mergeCell ref="A11:B11"/>
    <mergeCell ref="A12:F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3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F28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customHeight="1" x14ac:dyDescent="0.25">
      <c r="A5" s="101" t="s">
        <v>32</v>
      </c>
      <c r="B5" s="102"/>
      <c r="C5" s="102"/>
      <c r="D5" s="102"/>
      <c r="E5" s="102"/>
      <c r="F5" s="103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ht="15" customHeight="1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104"/>
      <c r="D10" s="104"/>
      <c r="E10" s="104"/>
      <c r="F10" s="104"/>
    </row>
    <row r="11" spans="1:6" ht="15" customHeight="1" x14ac:dyDescent="0.25">
      <c r="A11" s="84" t="s">
        <v>11</v>
      </c>
      <c r="B11" s="100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ht="15" customHeight="1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91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92"/>
      <c r="B14" s="9" t="s">
        <v>14</v>
      </c>
      <c r="C14" s="92"/>
      <c r="D14" s="92"/>
      <c r="E14" s="92"/>
      <c r="F14" s="92"/>
    </row>
    <row r="15" spans="1:6" x14ac:dyDescent="0.25">
      <c r="A15" s="93"/>
      <c r="B15" s="9" t="s">
        <v>15</v>
      </c>
      <c r="C15" s="92"/>
      <c r="D15" s="92"/>
      <c r="E15" s="92"/>
      <c r="F15" s="92"/>
    </row>
    <row r="16" spans="1:6" x14ac:dyDescent="0.25">
      <c r="A16" s="91">
        <v>2</v>
      </c>
      <c r="B16" s="8" t="s">
        <v>16</v>
      </c>
      <c r="C16" s="92"/>
      <c r="D16" s="92"/>
      <c r="E16" s="92"/>
      <c r="F16" s="92"/>
    </row>
    <row r="17" spans="1:7" x14ac:dyDescent="0.25">
      <c r="A17" s="92"/>
      <c r="B17" s="9" t="s">
        <v>17</v>
      </c>
      <c r="C17" s="92"/>
      <c r="D17" s="92"/>
      <c r="E17" s="92"/>
      <c r="F17" s="92"/>
    </row>
    <row r="18" spans="1:7" x14ac:dyDescent="0.25">
      <c r="A18" s="93"/>
      <c r="B18" s="9" t="s">
        <v>18</v>
      </c>
      <c r="C18" s="92"/>
      <c r="D18" s="92"/>
      <c r="E18" s="92"/>
      <c r="F18" s="92"/>
    </row>
    <row r="19" spans="1:7" x14ac:dyDescent="0.25">
      <c r="A19" s="91">
        <v>1</v>
      </c>
      <c r="B19" s="8" t="s">
        <v>19</v>
      </c>
      <c r="C19" s="92"/>
      <c r="D19" s="92"/>
      <c r="E19" s="92"/>
      <c r="F19" s="92"/>
    </row>
    <row r="20" spans="1:7" x14ac:dyDescent="0.25">
      <c r="A20" s="93"/>
      <c r="B20" s="10" t="s">
        <v>20</v>
      </c>
      <c r="C20" s="93"/>
      <c r="D20" s="93"/>
      <c r="E20" s="93"/>
      <c r="F20" s="93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91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93"/>
      <c r="B23" s="9" t="s">
        <v>23</v>
      </c>
      <c r="C23" s="92"/>
      <c r="D23" s="92"/>
      <c r="E23" s="92"/>
      <c r="F23" s="92"/>
    </row>
    <row r="24" spans="1:7" ht="28.5" x14ac:dyDescent="0.25">
      <c r="A24" s="91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93"/>
      <c r="B25" s="11" t="s">
        <v>25</v>
      </c>
      <c r="C25" s="92"/>
      <c r="D25" s="92"/>
      <c r="E25" s="92"/>
      <c r="F25" s="92"/>
    </row>
    <row r="26" spans="1:7" x14ac:dyDescent="0.25">
      <c r="A26" s="91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93"/>
      <c r="B27" s="10" t="s">
        <v>28</v>
      </c>
      <c r="C27" s="93"/>
      <c r="D27" s="93"/>
      <c r="E27" s="93"/>
      <c r="F27" s="93"/>
    </row>
    <row r="28" spans="1:7" ht="15" customHeight="1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F13" sqref="F13:F2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7" ht="23.25" x14ac:dyDescent="0.25">
      <c r="A1" s="98" t="s">
        <v>41</v>
      </c>
      <c r="B1" s="98"/>
      <c r="C1" s="13"/>
      <c r="D1" s="13"/>
      <c r="E1" s="13"/>
      <c r="F1" s="13"/>
      <c r="G1" s="13"/>
    </row>
    <row r="2" spans="1:7" ht="23.25" x14ac:dyDescent="0.25">
      <c r="A2" s="98"/>
      <c r="B2" s="98"/>
      <c r="C2" s="13"/>
      <c r="D2" s="13"/>
      <c r="E2" s="13"/>
      <c r="F2" s="13"/>
      <c r="G2" s="13"/>
    </row>
    <row r="3" spans="1:7" ht="23.25" x14ac:dyDescent="0.25">
      <c r="A3" s="98" t="s">
        <v>42</v>
      </c>
      <c r="B3" s="98"/>
      <c r="C3" s="13"/>
      <c r="D3" s="13"/>
      <c r="E3" s="13"/>
      <c r="F3" s="13"/>
      <c r="G3" s="13"/>
    </row>
    <row r="4" spans="1:7" ht="23.25" x14ac:dyDescent="0.25">
      <c r="A4" s="99"/>
      <c r="B4" s="99"/>
      <c r="C4" s="13"/>
      <c r="D4" s="13"/>
      <c r="E4" s="13"/>
      <c r="F4" s="13"/>
      <c r="G4" s="13"/>
    </row>
    <row r="5" spans="1:7" ht="18" customHeight="1" x14ac:dyDescent="0.25">
      <c r="A5" s="79" t="s">
        <v>32</v>
      </c>
      <c r="B5" s="79"/>
      <c r="C5" s="79"/>
      <c r="D5" s="79"/>
      <c r="E5" s="79"/>
      <c r="F5" s="79"/>
    </row>
    <row r="6" spans="1:7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7" ht="15" customHeight="1" x14ac:dyDescent="0.25">
      <c r="A7" s="80" t="s">
        <v>6</v>
      </c>
      <c r="B7" s="81"/>
      <c r="C7" s="4">
        <f>C8*100/3</f>
        <v>70.833333333333329</v>
      </c>
      <c r="D7" s="4">
        <f t="shared" ref="D7:F7" si="0">D8*100/3</f>
        <v>73.958333333333329</v>
      </c>
      <c r="E7" s="4">
        <f t="shared" si="0"/>
        <v>75</v>
      </c>
      <c r="F7" s="4">
        <f t="shared" si="0"/>
        <v>79.166666666666671</v>
      </c>
    </row>
    <row r="8" spans="1:7" ht="28.5" x14ac:dyDescent="0.25">
      <c r="A8" s="5">
        <v>3</v>
      </c>
      <c r="B8" s="6" t="s">
        <v>7</v>
      </c>
      <c r="C8" s="82">
        <f>AVERAGE([2]Лист1!C6,[2]Лист2!C6,[2]Лист3!C6,[2]Лист4!C6,[2]Лист5!C6,[2]Лист6!C6,[2]Лист7!C6,[2]Лист8!C6,[2]Лист9!C6,[2]Лист10!C6,[2]Лист11!C6,[2]Лист12!C6,[2]Лист13!C6,[2]Лист14!C6,[2]Лист15!C6,[2]Лист16!C6,[2]Лист17!C6,[2]Лист18!C6,[2]Лист19!C6,[2]Лист20!C6,[2]Лист21!C6,[2]Лист22!C6,[2]Лист23!C6,[2]Лист24!C6,[2]Лист25!C6,[2]Лист26!C6,[2]Лист27!C6,[2]Лист28!C6,[2]Лист29!C6,[2]Лист30!C6,[2]Лист31!C6,[2]Лист32!C6,[2]Лист33!C6,[2]Лист34!C6,[2]Лист35!C6)</f>
        <v>2.125</v>
      </c>
      <c r="D8" s="82">
        <f>AVERAGE([2]Лист1!D6,[2]Лист2!D6,[2]Лист3!D6,[2]Лист4!D6,[2]Лист5!D6,[2]Лист6!D6,[2]Лист7!D6,[2]Лист8!D6,[2]Лист9!D6,[2]Лист10!D6,[2]Лист11!D6,[2]Лист12!D6,[2]Лист13!D6,[2]Лист14!D6,[2]Лист15!D6,[2]Лист16!D6,[2]Лист17!D6,[2]Лист18!D6,[2]Лист19!D6,[2]Лист20!D6,[2]Лист21!D6,[2]Лист22!D6,[2]Лист23!D6,[2]Лист24!D6,[2]Лист25!D6,[2]Лист26!D6,[2]Лист27!D6,[2]Лист28!D6,[2]Лист29!D6,[2]Лист30!D6,[2]Лист31!D6,[2]Лист32!D6,[2]Лист33!D6,[2]Лист34!D6,[2]Лист35!D6)</f>
        <v>2.21875</v>
      </c>
      <c r="E8" s="82">
        <f>AVERAGE([2]Лист1!E6,[2]Лист2!E6,[2]Лист3!E6,[2]Лист4!E6,[2]Лист5!E6,[2]Лист6!E6,[2]Лист7!E6,[2]Лист8!E6,[2]Лист9!E6,[2]Лист10!E6,[2]Лист11!E6,[2]Лист12!E6,[2]Лист13!E6,[2]Лист14!E6,[2]Лист15!E6,[2]Лист16!E6,[2]Лист17!E6,[2]Лист18!E6,[2]Лист19!E6,[2]Лист20!E6,[2]Лист21!E6,[2]Лист22!E6,[2]Лист23!E6,[2]Лист24!E6,[2]Лист25!E6,[2]Лист26!E6,[2]Лист27!E6,[2]Лист28!E6,[2]Лист29!E6,[2]Лист30!E6,[2]Лист31!E6,[2]Лист32!E6,[2]Лист33!E6,[2]Лист34!E6,[2]Лист35!E6)</f>
        <v>2.25</v>
      </c>
      <c r="F8" s="82">
        <f>AVERAGE([2]Лист1!F6,[2]Лист2!F6,[2]Лист3!F6,[2]Лист4!F6,[2]Лист5!F6,[2]Лист6!F6,[2]Лист7!F6,[2]Лист8!F6,[2]Лист9!F6,[2]Лист10!F6,[2]Лист11!F6,[2]Лист12!F6,[2]Лист13!F6,[2]Лист14!F6,[2]Лист15!F6,[2]Лист16!F6,[2]Лист17!F6,[2]Лист18!F6,[2]Лист19!F6,[2]Лист20!F6,[2]Лист21!F6,[2]Лист22!F6,[2]Лист23!F6,[2]Лист24!F6,[2]Лист25!F6,[2]Лист26!F6,[2]Лист27!F6,[2]Лист28!F6,[2]Лист29!F6,[2]Лист30!F6,[2]Лист31!F6,[2]Лист32!F6,[2]Лист33!F6,[2]Лист34!F6,[2]Лист35!F6)</f>
        <v>2.375</v>
      </c>
    </row>
    <row r="9" spans="1:7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7" x14ac:dyDescent="0.25">
      <c r="A10" s="5">
        <v>1</v>
      </c>
      <c r="B10" s="6" t="s">
        <v>10</v>
      </c>
      <c r="C10" s="83"/>
      <c r="D10" s="83"/>
      <c r="E10" s="83"/>
      <c r="F10" s="83"/>
    </row>
    <row r="11" spans="1:7" ht="15" customHeight="1" x14ac:dyDescent="0.25">
      <c r="A11" s="84" t="s">
        <v>11</v>
      </c>
      <c r="B11" s="85"/>
      <c r="C11" s="7">
        <f>(C13+C22)*100/6</f>
        <v>64.0625</v>
      </c>
      <c r="D11" s="7">
        <f t="shared" ref="D11:F11" si="1">(D13+D22)*100/6</f>
        <v>65.104166666666671</v>
      </c>
      <c r="E11" s="7">
        <f t="shared" si="1"/>
        <v>69.791666666666671</v>
      </c>
      <c r="F11" s="7">
        <f t="shared" si="1"/>
        <v>75.729166666666671</v>
      </c>
    </row>
    <row r="12" spans="1:7" ht="15" customHeight="1" x14ac:dyDescent="0.25">
      <c r="A12" s="86" t="s">
        <v>12</v>
      </c>
      <c r="B12" s="87"/>
      <c r="C12" s="87"/>
      <c r="D12" s="87"/>
      <c r="E12" s="87"/>
      <c r="F12" s="88"/>
    </row>
    <row r="13" spans="1:7" x14ac:dyDescent="0.25">
      <c r="A13" s="77">
        <v>3</v>
      </c>
      <c r="B13" s="8" t="s">
        <v>13</v>
      </c>
      <c r="C13" s="91">
        <f>AVERAGE([2]Лист1!C11,[2]Лист2!C11,[2]Лист3!C11,[2]Лист4!C11,[2]Лист5!C11,[2]Лист6!C11,[2]Лист7!C11,[2]Лист8!C11,[2]Лист9!C11,[2]Лист10!C11,[2]Лист11!C11,[2]Лист12!C11,[2]Лист13!C11,[2]Лист14!C11,[2]Лист15!C11,[2]Лист16!C11,[2]Лист17!C11,[2]Лист18!C11,[2]Лист19!C11,[2]Лист20!C11,[2]Лист21!C11,[2]Лист22!C11,[2]Лист23!C11,[2]Лист24!C11,[2]Лист25!C11,[2]Лист26!C11,[2]Лист27!C11,[2]Лист28!C11,[2]Лист29!C11,[2]Лист30!C11,[2]Лист31!C11,[2]Лист32!C11,[2]Лист33!C11,[2]Лист34!C11,[2]Лист35!C11)</f>
        <v>1.9375</v>
      </c>
      <c r="D13" s="91">
        <f>AVERAGE([2]Лист1!D11,[2]Лист2!D11,[2]Лист3!D11,[2]Лист4!D11,[2]Лист5!D11,[2]Лист6!D11,[2]Лист7!D11,[2]Лист8!D11,[2]Лист9!D11,[2]Лист10!D11,[2]Лист11!D11,[2]Лист12!D11,[2]Лист13!D11,[2]Лист14!D11,[2]Лист15!D11,[2]Лист16!D11,[2]Лист17!D11,[2]Лист18!D11,[2]Лист19!D11,[2]Лист20!D11,[2]Лист21!D11,[2]Лист22!D11,[2]Лист23!D11,[2]Лист24!D11,[2]Лист25!D11,[2]Лист26!D11,[2]Лист27!D11,[2]Лист28!D11,[2]Лист29!D11,[2]Лист30!D11,[2]Лист31!D11,[2]Лист32!D11,[2]Лист33!D11,[2]Лист34!D11,[2]Лист35!D11)</f>
        <v>1.9375</v>
      </c>
      <c r="E13" s="91">
        <f>AVERAGE([2]Лист1!E11,[2]Лист2!E11,[2]Лист3!E11,[2]Лист4!E11,[2]Лист5!E11,[2]Лист6!E11,[2]Лист7!E11,[2]Лист8!E11,[2]Лист9!E11,[2]Лист10!E11,[2]Лист11!E11,[2]Лист12!E11,[2]Лист13!E11,[2]Лист14!E11,[2]Лист15!E11,[2]Лист16!E11,[2]Лист17!E11,[2]Лист18!E11,[2]Лист19!E11,[2]Лист20!E11,[2]Лист21!E11,[2]Лист22!E11,[2]Лист23!E11,[2]Лист24!E11,[2]Лист25!E11,[2]Лист26!E11,[2]Лист27!E11,[2]Лист28!E11,[2]Лист29!E11,[2]Лист30!E11,[2]Лист31!E11,[2]Лист32!E11,[2]Лист33!E11,[2]Лист34!E11,[2]Лист35!E11)</f>
        <v>2.125</v>
      </c>
      <c r="F13" s="91">
        <f>AVERAGE([2]Лист1!F11,[2]Лист2!F11,[2]Лист3!F11,[2]Лист4!F11,[2]Лист5!F11,[2]Лист6!F11,[2]Лист7!F11,[2]Лист8!F11,[2]Лист9!F11,[2]Лист10!F11,[2]Лист11!F11,[2]Лист12!F11,[2]Лист13!F11,[2]Лист14!F11,[2]Лист15!F11,[2]Лист16!F11,[2]Лист17!F11,[2]Лист18!F11,[2]Лист19!F11,[2]Лист20!F11,[2]Лист21!F11,[2]Лист22!F11,[2]Лист23!F11,[2]Лист24!F11,[2]Лист25!F11,[2]Лист26!F11,[2]Лист27!F11,[2]Лист28!F11,[2]Лист29!F11,[2]Лист30!F11,[2]Лист31!F11,[2]Лист32!F11,[2]Лист33!F11,[2]Лист34!F11,[2]Лист35!F11)</f>
        <v>2.34375</v>
      </c>
    </row>
    <row r="14" spans="1:7" x14ac:dyDescent="0.25">
      <c r="A14" s="77"/>
      <c r="B14" s="9" t="s">
        <v>14</v>
      </c>
      <c r="C14" s="92"/>
      <c r="D14" s="92"/>
      <c r="E14" s="92"/>
      <c r="F14" s="92"/>
    </row>
    <row r="15" spans="1:7" x14ac:dyDescent="0.25">
      <c r="A15" s="77"/>
      <c r="B15" s="9" t="s">
        <v>15</v>
      </c>
      <c r="C15" s="92"/>
      <c r="D15" s="92"/>
      <c r="E15" s="92"/>
      <c r="F15" s="92"/>
    </row>
    <row r="16" spans="1:7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>
        <f>AVERAGE([2]Лист1!C20,[2]Лист2!C20,[2]Лист3!C20,[2]Лист4!C20,[2]Лист5!C20,[2]Лист6!C20,[2]Лист7!C20,[2]Лист8!C20,[2]Лист9!C20,[2]Лист10!C20,[2]Лист11!C20,[2]Лист12!C20,[2]Лист13!C20,[2]Лист14!C20,[2]Лист15!C20,[2]Лист16!C20,[2]Лист17!C20,[2]Лист18!C20,[2]Лист19!C20,[2]Лист20!C20,[2]Лист21!C20,[2]Лист22!C20,[2]Лист23!C20,[2]Лист24!C20,[2]Лист25!C20,[2]Лист26!C20,[2]Лист27!C20,[2]Лист28!C20,[2]Лист29!C20,[2]Лист30!C20,[2]Лист31!C20,[2]Лист32!C20,[2]Лист33!C20,[2]Лист34!C20,[2]Лист35!C20)</f>
        <v>1.90625</v>
      </c>
      <c r="D22" s="91">
        <f>AVERAGE([2]Лист1!D20,[2]Лист2!D20,[2]Лист3!D20,[2]Лист4!D20,[2]Лист5!D20,[2]Лист6!D20,[2]Лист7!D20,[2]Лист8!D20,[2]Лист9!D20,[2]Лист10!D20,[2]Лист11!D20,[2]Лист12!D20,[2]Лист13!D20,[2]Лист14!D20,[2]Лист15!D20,[2]Лист16!D20,[2]Лист17!D20,[2]Лист18!D20,[2]Лист19!D20,[2]Лист20!D20,[2]Лист21!D20,[2]Лист22!D20,[2]Лист23!D20,[2]Лист24!D20,[2]Лист25!D20,[2]Лист26!D20,[2]Лист27!D20,[2]Лист28!D20,[2]Лист29!D20,[2]Лист30!D20,[2]Лист31!D20,[2]Лист32!D20,[2]Лист33!D20,[2]Лист34!D20,[2]Лист35!D20)</f>
        <v>1.96875</v>
      </c>
      <c r="E22" s="91">
        <f>AVERAGE([2]Лист1!E20,[2]Лист2!E20,[2]Лист3!E20,[2]Лист4!E20,[2]Лист5!E20,[2]Лист6!E20,[2]Лист7!E20,[2]Лист8!E20,[2]Лист9!E20,[2]Лист10!E20,[2]Лист11!E20,[2]Лист12!E20,[2]Лист13!E20,[2]Лист14!E20,[2]Лист15!E20,[2]Лист16!E20,[2]Лист17!E20,[2]Лист18!E20,[2]Лист19!E20,[2]Лист20!E20,[2]Лист21!E20,[2]Лист22!E20,[2]Лист23!E20,[2]Лист24!E20,[2]Лист25!E20,[2]Лист26!E20,[2]Лист27!E20,[2]Лист28!E20,[2]Лист29!E20,[2]Лист30!E20,[2]Лист31!E20,[2]Лист32!E20,[2]Лист33!E20,[2]Лист34!E20,[2]Лист35!E20)</f>
        <v>2.0625</v>
      </c>
      <c r="F22" s="91">
        <v>2.2000000000000002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ht="15" customHeight="1" x14ac:dyDescent="0.25">
      <c r="A28" s="89" t="s">
        <v>29</v>
      </c>
      <c r="B28" s="90"/>
      <c r="C28" s="12">
        <f>(C22+C13+C8)</f>
        <v>5.96875</v>
      </c>
      <c r="D28" s="12">
        <f>(D22+D13+D8)</f>
        <v>6.125</v>
      </c>
      <c r="E28" s="12">
        <f>(E22+E13+E8)</f>
        <v>6.4375</v>
      </c>
      <c r="F28" s="12">
        <f>(F22+F13+F8)</f>
        <v>6.9187500000000002</v>
      </c>
    </row>
    <row r="29" spans="1:7" ht="16.5" x14ac:dyDescent="0.3">
      <c r="A29" s="18"/>
      <c r="B29" s="14" t="s">
        <v>33</v>
      </c>
      <c r="C29" s="95" t="s">
        <v>34</v>
      </c>
      <c r="D29" s="95"/>
      <c r="E29" s="95"/>
      <c r="F29" s="15" t="e">
        <f>COUNTIF([2]Лист1!$C$27,"низкий")+COUNTIF([2]Лист2!$C$27,"низкий")+COUNTIF([2]Лист3!$C$27,"низкий")+COUNTIF([2]Лист4!$C$27,"низкий")+COUNTIF([2]Лист5!$C$27,"низкий")+COUNTIF([2]Лист6!$C$27,"низкий")+COUNTIF([2]Лист7!$C$27,"низкий")+COUNTIF([2]Лист8!$C$27,"низкий")+COUNTIF([2]Лист9!$C$27,"низкий")+COUNTIF([2]Лист10!$C$27,"низкий")+COUNTIF([2]Лист11!$C$27,"низкий")+COUNTIF([2]Лист12!$C$27,"низкий")+COUNTIF([2]Лист13!$C$27,"низкий")+COUNTIF([2]Лист14!$C$27,"низкий" )+COUNTIF([2]Лист15!$C$27,"низкий")+COUNTIF([2]Лист16!$C$27,"низкий")+COUNTIF([2]Лист17!$C$27,"низкий")+COUNTIF([2]Лист18!$C$27,"низкий")+COUNTIF([2]Лист19!$C$27,"низкий")+COUNTIF([2]Лист20!$C$27,"низкий")+COUNTIF([2]Лист21!$C$27,"низкий")+COUNTIF([2]Лист22!$C$27,"низкий")+COUNTIF([2]Лист23!$C$27,"низкий")+COUNTIF([2]Лист24!$C$27,"низкий")+COUNTIF([2]Лист25!$C$27,"низкий")+COUNTIF([2]Лист26!$C$27,"низкий")+COUNTIF([2]Лист27!$C$27,"низкий")+COUNTIF([2]Лист28!$C$27,"низкий")+COUNTIF([2]Лист29!$C$27,"низкий")+COUNTIF([2]Лист30!$C$27,"низкий")+COUNTIF([2]Лист31!$C$27,"низкий")+COUNTIF([2]Лист32!$C$27,"низкий")+COUNTIF([2]Лист33!$C$27,"низкий")+COUNTIF([2]Лист34!$C$27,"низкий")+COUNTIF([2]Лист35!$C$27,"низкий")</f>
        <v>#VALUE!</v>
      </c>
      <c r="G29" s="17" t="e">
        <f t="shared" ref="G29:G30" si="2">F29/($F$29+$F$30+$F$31)</f>
        <v>#VALUE!</v>
      </c>
    </row>
    <row r="30" spans="1:7" ht="16.5" x14ac:dyDescent="0.3">
      <c r="A30" s="18"/>
      <c r="B30" s="14"/>
      <c r="C30" s="96" t="s">
        <v>35</v>
      </c>
      <c r="D30" s="96"/>
      <c r="E30" s="96"/>
      <c r="F30" s="15" t="e">
        <f>COUNTIF([2]Лист1!$C$27,"средний")+COUNTIF([2]Лист2!$C$27,"средний")+COUNTIF([2]Лист3!$C$27,"средний")+COUNTIF([2]Лист4!$C$27,"средний")+COUNTIF([2]Лист5!$C$27,"средний")+COUNTIF([2]Лист6!$C$27,"средний")+COUNTIF([2]Лист7!$C$27,"средний")+COUNTIF([2]Лист8!$C$27,"средний")+COUNTIF([2]Лист9!$C$27,"средний")+COUNTIF([2]Лист10!$C$27,"средний")+COUNTIF([2]Лист11!$C$27,"средний")+COUNTIF([2]Лист12!$C$27,"средний")+COUNTIF([2]Лист13!$C$27,"средний")+COUNTIF([2]Лист14!$C$27,"средний")+COUNTIF([2]Лист15!$C$27,"средний")+COUNTIF([2]Лист16!$C$27,"средний")+COUNTIF([2]Лист17!$C$27,"средний")+COUNTIF([2]Лист18!$C$27,"средний")+COUNTIF([2]Лист19!$C$27,"средний")+COUNTIF([2]Лист20!$C$27,"средний")+COUNTIF([2]Лист21!$C$27,"средний")+COUNTIF([2]Лист22!$C$27,"средний")+COUNTIF([2]Лист23!$C$27,"средний")+COUNTIF([2]Лист24!$C$27,"средний")+COUNTIF([2]Лист25!$C$27,"средний")+COUNTIF([2]Лист26!$C$27,"средний")+COUNTIF([2]Лист27!$C$27,"средний")+COUNTIF([2]Лист28!$C$27,"средний")+COUNTIF([2]Лист29!$C$27,"средний")+COUNTIF([2]Лист30!$C$27,"средний")+COUNTIF([2]Лист31!$C$27,"средний")+COUNTIF([2]Лист32!$C$27,"средний")+COUNTIF([2]Лист33!$C$27,"средний")+COUNTIF([2]Лист34!$C$27,"средний")+COUNTIF([2]Лист35!$C$27,"средний")</f>
        <v>#VALUE!</v>
      </c>
      <c r="G30" s="17" t="e">
        <f t="shared" si="2"/>
        <v>#VALUE!</v>
      </c>
    </row>
    <row r="31" spans="1:7" ht="16.5" x14ac:dyDescent="0.3">
      <c r="A31" s="18"/>
      <c r="B31" s="14"/>
      <c r="C31" s="96" t="s">
        <v>36</v>
      </c>
      <c r="D31" s="96"/>
      <c r="E31" s="96"/>
      <c r="F31" s="15" t="e">
        <f>COUNTIF([2]Лист1!$C$27,"высокий")+COUNTIF([2]Лист2!$C$27,"высокий")+COUNTIF([2]Лист3!$C$27,"высокий")+COUNTIF([2]Лист4!$C$27,"высокий")+COUNTIF([2]Лист5!$C$27,"высокий")+COUNTIF([2]Лист6!$C$27,"высокий")+COUNTIF([2]Лист7!$C$27,"высокий")+COUNTIF([2]Лист8!$C$27,"высокий")+COUNTIF([2]Лист9!$C$27,"высокий")+COUNTIF([2]Лист10!$C$27,"высокий")+COUNTIF([2]Лист11!$C$27,"высокий")+COUNTIF([2]Лист12!$C$27,"высокий")+COUNTIF([2]Лист13!$C$27,"высокий")+COUNTIF([2]Лист14!$C$27,"высокий" )+COUNTIF([2]Лист15!$C$27,"высокий")+COUNTIF([2]Лист16!$C$27,"высокий")+COUNTIF([2]Лист17!$C$27,"высокий")+COUNTIF([2]Лист18!$C$27,"высокий")+COUNTIF([2]Лист19!$C$27,"высокий")+COUNTIF([2]Лист20!$C$27,"высокий")+COUNTIF([2]Лист21!$C$27,"высокий")+COUNTIF([2]Лист22!$C$27,"высокий")+COUNTIF([2]Лист23!$C$27,"высокий")+COUNTIF([2]Лист24!$C$27,"высокий")+COUNTIF([2]Лист25!$C$27,"высокий")+COUNTIF([2]Лист26!$C$27,"высокий")+COUNTIF([2]Лист27!$C$27,"высокий")+COUNTIF([2]Лист28!$C$27,"высокий")+COUNTIF([2]Лист29!$C$27,"высокий")+COUNTIF([2]Лист30!$C$27,"высокий")+COUNTIF([2]Лист31!$C$27,"высокий")+COUNTIF([2]Лист32!$C$27,"высокий")+COUNTIF([2]Лист33!$C$27,"высокий")+COUNTIF([2]Лист34!$C$27,"высокий")+COUNTIF([2]Лист35!$C$27,"высокий")</f>
        <v>#VALUE!</v>
      </c>
      <c r="G31" s="17" t="e">
        <f>F31/($F$29+$F$30+$F$31)</f>
        <v>#VALUE!</v>
      </c>
    </row>
    <row r="32" spans="1:7" ht="16.5" x14ac:dyDescent="0.3">
      <c r="A32" s="18"/>
      <c r="B32" s="14" t="s">
        <v>37</v>
      </c>
      <c r="C32" s="96" t="s">
        <v>34</v>
      </c>
      <c r="D32" s="96"/>
      <c r="E32" s="96"/>
      <c r="F32" s="15" t="e">
        <f>COUNTIF([2]Лист1!$C$28,"низкий")+COUNTIF([2]Лист2!$C$28,"низкий")+COUNTIF([2]Лист3!$C$28,"низкий")+COUNTIF([2]Лист4!$C$28,"низкий")+COUNTIF([2]Лист5!$C$28,"низкий")+COUNTIF([2]Лист6!$C$28,"низкий")+COUNTIF([2]Лист7!$C$28,"низкий")+COUNTIF([2]Лист8!$C$28,"низкий")+COUNTIF([2]Лист9!$C$28,"низкий")+COUNTIF([2]Лист10!$C$28,"низкий")+COUNTIF([2]Лист11!$C$28,"низкий")+COUNTIF([2]Лист12!$C$28,"низкий")+COUNTIF([2]Лист13!$C$28,"низкий")+COUNTIF([2]Лист14!$C$28,"низкий" )+COUNTIF([2]Лист15!$C$28,"низкий")+COUNTIF([2]Лист16!$C$28,"низкий")+COUNTIF([2]Лист17!$C$28,"низкий")+COUNTIF([2]Лист18!$C$28,"низкий")+COUNTIF([2]Лист19!$C$28,"низкий")+COUNTIF([2]Лист20!$C$28,"низкий")+COUNTIF([2]Лист21!$C$28,"низкий")+COUNTIF([2]Лист22!$C$28,"низкий")+COUNTIF([2]Лист23!$C$28,"низкий")+COUNTIF([2]Лист24!$C$28,"низкий")+COUNTIF([2]Лист25!$C$28,"низкий")+COUNTIF([2]Лист26!$C$28,"низкий")+COUNTIF([2]Лист27!$C$28,"низкий")+COUNTIF([2]Лист28!$C$28,"низкий")+COUNTIF([2]Лист29!$C$28,"низкий")+COUNTIF([2]Лист30!$C$28,"низкий")+COUNTIF([2]Лист31!$C$28,"низкий")+COUNTIF([2]Лист32!$C$28,"низкий")+COUNTIF([2]Лист33!$C$28,"низкий")+COUNTIF([2]Лист34!$C$28,"низкий")+COUNTIF([2]Лист35!$C$28,"низкий")</f>
        <v>#VALUE!</v>
      </c>
      <c r="G32" s="17" t="e">
        <f t="shared" ref="G32:G33" si="3">F32/($F$32+$F$33+$F$34)</f>
        <v>#VALUE!</v>
      </c>
    </row>
    <row r="33" spans="1:7" ht="16.5" x14ac:dyDescent="0.3">
      <c r="A33" s="18"/>
      <c r="B33" s="14"/>
      <c r="C33" s="96" t="s">
        <v>35</v>
      </c>
      <c r="D33" s="96"/>
      <c r="E33" s="96"/>
      <c r="F33" s="15" t="e">
        <f>COUNTIF([2]Лист1!$C$28,"средний")+COUNTIF([2]Лист2!$C$28,"средний")+COUNTIF([2]Лист3!$C$28,"средний")+COUNTIF([2]Лист4!$C$28,"средний")+COUNTIF([2]Лист5!$C$28,"средний")+COUNTIF([2]Лист6!$C$28,"средний")+COUNTIF([2]Лист7!$C$28,"средний")+COUNTIF([2]Лист8!$C$28,"средний")+COUNTIF([2]Лист9!$C$28,"средний")+COUNTIF([2]Лист10!$C$28,"средний")+COUNTIF([2]Лист11!$C$28,"средний")+COUNTIF([2]Лист12!$C$28,"средний")+COUNTIF([2]Лист13!$C$28,"средний")+COUNTIF([2]Лист14!$C$28,"средний")+COUNTIF([2]Лист15!$C$28,"средний")+COUNTIF([2]Лист16!$C$28,"средний")+COUNTIF([2]Лист17!$C$28,"средний")+COUNTIF([2]Лист18!$C$28,"средний")+COUNTIF([2]Лист19!$C$28,"средний")+COUNTIF([2]Лист20!$C$28,"средний")+COUNTIF([2]Лист21!$C$28,"средний")+COUNTIF([2]Лист22!$C$28,"средний")+COUNTIF([2]Лист23!$C$28,"средний")+COUNTIF([2]Лист24!$C$28,"средний")+COUNTIF([2]Лист25!$C$28,"средний")+COUNTIF([2]Лист26!$C$28,"средний")+COUNTIF([2]Лист27!$C$28,"средний")+COUNTIF([2]Лист28!$C$28,"средний")+COUNTIF([2]Лист29!$C$28,"средний")+COUNTIF([2]Лист30!$C$28,"средний")+COUNTIF([2]Лист31!$C$28,"средний")+COUNTIF([2]Лист32!$C$28,"средний")+COUNTIF([2]Лист33!$C$28,"средний")+COUNTIF([2]Лист34!$C$28,"средний")+COUNTIF([2]Лист35!$C$28,"средний")</f>
        <v>#VALUE!</v>
      </c>
      <c r="G33" s="17" t="e">
        <f t="shared" si="3"/>
        <v>#VALUE!</v>
      </c>
    </row>
    <row r="34" spans="1:7" ht="16.5" x14ac:dyDescent="0.3">
      <c r="A34" s="18"/>
      <c r="B34" s="14"/>
      <c r="C34" s="96" t="s">
        <v>36</v>
      </c>
      <c r="D34" s="96"/>
      <c r="E34" s="96"/>
      <c r="F34" s="15" t="e">
        <f>COUNTIF([2]Лист1!$C$28,"высокий")+COUNTIF([2]Лист2!$C$28,"высокий")+COUNTIF([2]Лист3!$C$28,"высокий")+COUNTIF([2]Лист4!$C$28,"высокий")+COUNTIF([2]Лист5!$C$28,"высокий")+COUNTIF([2]Лист6!$C$28,"высокий")+COUNTIF([2]Лист7!$C$28,"высокий")+COUNTIF([2]Лист8!$C$28,"высокий")+COUNTIF([2]Лист9!$C$28,"высокий")+COUNTIF([2]Лист10!$C$28,"высокий")+COUNTIF([2]Лист11!$C$28,"высокий")+COUNTIF([2]Лист12!$C$28,"высокий")+COUNTIF([2]Лист13!$C$28,"высокий")+COUNTIF([2]Лист14!$C$28,"высокий" )+COUNTIF([2]Лист15!$C$28,"высокий")+COUNTIF([2]Лист16!$C$28,"высокий")+COUNTIF([2]Лист17!$C$28,"высокий")+COUNTIF([2]Лист18!$C$28,"высокий")+COUNTIF([2]Лист19!$C$28,"высокий")+COUNTIF([2]Лист20!$C$28,"высокий")+COUNTIF([2]Лист21!$C$28,"высокий")+COUNTIF([2]Лист22!$C$28,"высокий")+COUNTIF([2]Лист23!$C$28,"высокий")+COUNTIF([2]Лист24!$C$28,"высокий")+COUNTIF([2]Лист25!$C$28,"высокий")+COUNTIF([2]Лист26!$C$28,"высокий")+COUNTIF([2]Лист27!$C$28,"высокий")+COUNTIF([2]Лист28!$C$28,"высокий")+COUNTIF([2]Лист29!$C$28,"высокий")+COUNTIF([2]Лист30!$C$28,"высокий")+COUNTIF([2]Лист31!$C$28,"высокий")+COUNTIF([2]Лист32!$C$28,"высокий")+COUNTIF([2]Лист33!$C$28,"высокий")+COUNTIF([2]Лист34!$C$28,"высокий")+COUNTIF([2]Лист35!$C$28,"высокий")</f>
        <v>#VALUE!</v>
      </c>
      <c r="G34" s="17" t="e">
        <f>F34/($F$32+$F$33+$F$34)</f>
        <v>#VALUE!</v>
      </c>
    </row>
    <row r="35" spans="1:7" ht="16.5" x14ac:dyDescent="0.3">
      <c r="A35" s="18"/>
      <c r="B35" s="14" t="s">
        <v>38</v>
      </c>
      <c r="C35" s="96" t="s">
        <v>34</v>
      </c>
      <c r="D35" s="96"/>
      <c r="E35" s="96"/>
      <c r="F35" s="15" t="e">
        <f>COUNTIF([2]Лист1!$C$29,"низкий")+COUNTIF([2]Лист2!$C$29,"низкий")+COUNTIF([2]Лист3!$C$29,"низкий")+COUNTIF([2]Лист4!$C$29,"низкий")+COUNTIF([2]Лист5!$C$29,"низкий")+COUNTIF([2]Лист6!$C$29,"низкий")+COUNTIF([2]Лист7!$C$29,"низкий")+COUNTIF([2]Лист8!$C$29,"низкий")+COUNTIF([2]Лист9!$C$29,"низкий")+COUNTIF([2]Лист10!$C$29,"низкий")+COUNTIF([2]Лист11!$C$29,"низкий")+COUNTIF([2]Лист12!$C$29,"низкий")+COUNTIF([2]Лист13!$C$29,"низкий")+COUNTIF([2]Лист14!$C$29,"низкий" )+COUNTIF([2]Лист15!$C$29,"низкий")+COUNTIF([2]Лист16!$C$29,"низкий")+COUNTIF([2]Лист17!$C$29,"низкий")+COUNTIF([2]Лист18!$C$29,"низкий")+COUNTIF([2]Лист19!$C$29,"низкий")+COUNTIF([2]Лист20!$C$29,"низкий")+COUNTIF([2]Лист21!$C$29,"низкий")+COUNTIF([2]Лист22!$C$29,"низкий")+COUNTIF([2]Лист23!$C$29,"низкий")+COUNTIF([2]Лист24!$C$29,"низкий")+COUNTIF([2]Лист25!$C$29,"низкий")+COUNTIF([2]Лист26!$C$29,"низкий")+COUNTIF([2]Лист27!$C$29,"низкий")+COUNTIF([2]Лист28!$C$29,"низкий")+COUNTIF([2]Лист29!$C$29,"низкий")+COUNTIF([2]Лист30!$C$29,"низкий")+COUNTIF([2]Лист31!$C$29,"низкий")+COUNTIF([2]Лист32!$C$29,"низкий")+COUNTIF([2]Лист33!$C$29,"низкий")+COUNTIF([2]Лист34!$C$29,"низкий")+COUNTIF([2]Лист35!$C$29,"низкий")</f>
        <v>#VALUE!</v>
      </c>
      <c r="G35" s="17" t="e">
        <f t="shared" ref="G35:G36" si="4">F35/($F$35+$F$36+$F$37)</f>
        <v>#VALUE!</v>
      </c>
    </row>
    <row r="36" spans="1:7" ht="16.5" x14ac:dyDescent="0.3">
      <c r="A36" s="18"/>
      <c r="B36" s="14"/>
      <c r="C36" s="97" t="s">
        <v>35</v>
      </c>
      <c r="D36" s="97"/>
      <c r="E36" s="97"/>
      <c r="F36" s="15" t="e">
        <f>COUNTIF([2]Лист1!$C$29,"средний")+COUNTIF([2]Лист2!$C$29,"средний")+COUNTIF([2]Лист3!$C$29,"средний")+COUNTIF([2]Лист4!$C$29,"средний")+COUNTIF([2]Лист5!$C$29,"средний")+COUNTIF([2]Лист6!$C$29,"средний")+COUNTIF([2]Лист7!$C$29,"средний")+COUNTIF([2]Лист8!$C$29,"средний")+COUNTIF([2]Лист9!$C$29,"средний")+COUNTIF([2]Лист10!$C$29,"средний")+COUNTIF([2]Лист11!$C$29,"средний")+COUNTIF([2]Лист12!$C$29,"средний")+COUNTIF([2]Лист13!$C$29,"средний")+COUNTIF([2]Лист14!$C$29,"средний" )+COUNTIF([2]Лист15!$C$29,"средний")+COUNTIF([2]Лист16!$C$29,"средний")+COUNTIF([2]Лист17!$C$29,"средний")+COUNTIF([2]Лист18!$C$29,"средний")+COUNTIF([2]Лист19!$C$29,"средний")+COUNTIF([2]Лист20!$C$29,"средний")+COUNTIF([2]Лист21!$C$29,"средний")+COUNTIF([2]Лист22!$C$29,"средний")+COUNTIF([2]Лист23!$C$29,"средний")+COUNTIF([2]Лист24!$C$29,"средний")+COUNTIF([2]Лист25!$C$29,"средний")+COUNTIF([2]Лист26!$C$29,"средний")+COUNTIF([2]Лист27!$C$29,"средний")+COUNTIF([2]Лист28!$C$29,"средний")+COUNTIF([2]Лист29!$C$29,"средний")+COUNTIF([2]Лист30!$C$29,"средний")+COUNTIF([2]Лист31!$C$29,"средний")+COUNTIF([2]Лист32!$C$29,"средний")+COUNTIF([2]Лист33!$C$29,"средний")+COUNTIF([2]Лист34!$C$29,"средний")+COUNTIF([2]Лист35!$C$29,"средний")</f>
        <v>#VALUE!</v>
      </c>
      <c r="G36" s="17" t="e">
        <f t="shared" si="4"/>
        <v>#VALUE!</v>
      </c>
    </row>
    <row r="37" spans="1:7" ht="16.5" x14ac:dyDescent="0.3">
      <c r="A37" s="18"/>
      <c r="B37" s="14"/>
      <c r="C37" s="96" t="s">
        <v>36</v>
      </c>
      <c r="D37" s="96"/>
      <c r="E37" s="96"/>
      <c r="F37" s="15" t="e">
        <f>COUNTIF([2]Лист1!$C$29,"высокий")+COUNTIF([2]Лист2!$C$29,"высокий")+COUNTIF([2]Лист3!$C$29,"высокий")+COUNTIF([2]Лист4!$C$29,"высокий")+COUNTIF([2]Лист5!$C$29,"высокий")+COUNTIF([2]Лист6!$C$29,"высокий")+COUNTIF([2]Лист7!$C$29,"высокий")+COUNTIF([2]Лист8!$C$29,"высокий")+COUNTIF([2]Лист9!$C$29,"высокий")+COUNTIF([2]Лист10!$C$29,"высокий")+COUNTIF([2]Лист11!$C$29,"высокий")+COUNTIF([2]Лист12!$C$29,"высокий")+COUNTIF([2]Лист13!$C$29,"высокий")+COUNTIF([2]Лист14!$C$29,"высокий" )+COUNTIF([2]Лист15!$C$29,"высокий")+COUNTIF([2]Лист16!$C$29,"высокий")+COUNTIF([2]Лист17!$C$29,"высокий")+COUNTIF([2]Лист18!$C$29,"высокий")+COUNTIF([2]Лист19!$C$29,"высокий")+COUNTIF([2]Лист20!$C$29,"высокий")+COUNTIF([2]Лист21!$C$29,"высокий")+COUNTIF([2]Лист22!$C$29,"высокий")+COUNTIF([2]Лист23!$C$29,"высокий")+COUNTIF([2]Лист24!$C$29,"высокий")+COUNTIF([2]Лист25!$C$29,"высокий")+COUNTIF([2]Лист26!$C$29,"высокий")+COUNTIF([2]Лист27!$C$29,"высокий")+COUNTIF([2]Лист28!$C$29,"высокий")+COUNTIF([2]Лист29!$C$29,"высокий")+COUNTIF([2]Лист30!$C$29,"высокий")+COUNTIF([2]Лист31!$C$29,"высокий")+COUNTIF([2]Лист32!$C$29,"высокий")+COUNTIF([2]Лист33!$C$29,"высокий")+COUNTIF([2]Лист34!$C$29,"высокий")+COUNTIF([2]Лист35!$C$29,"высокий")</f>
        <v>#VALUE!</v>
      </c>
      <c r="G37" s="17" t="e">
        <f>F37/($F$35+$F$36+$F$37)</f>
        <v>#VALUE!</v>
      </c>
    </row>
    <row r="38" spans="1:7" ht="16.5" x14ac:dyDescent="0.3">
      <c r="A38" s="18"/>
      <c r="B38" s="14" t="s">
        <v>39</v>
      </c>
      <c r="C38" s="96" t="s">
        <v>34</v>
      </c>
      <c r="D38" s="96"/>
      <c r="E38" s="96"/>
      <c r="F38" s="15" t="e">
        <f>COUNTIF([2]Лист1!$C$30,"низкий")+COUNTIF([2]Лист2!$C$30,"низкий")+COUNTIF([2]Лист3!$C$30,"низкий")+COUNTIF([2]Лист4!$C$30,"низкий")+COUNTIF([2]Лист5!$C$30,"низкий")+COUNTIF([2]Лист6!$C$30,"низкий")+COUNTIF([2]Лист7!$C$30,"низкий")+COUNTIF([2]Лист8!$C$30,"низкий")+COUNTIF([2]Лист9!$C$30,"низкий")+COUNTIF([2]Лист10!$C$30,"низкий")+COUNTIF([2]Лист11!$C$30,"низкий")+COUNTIF([2]Лист12!$C$30,"низкий")+COUNTIF([2]Лист13!$C$30,"низкий")+COUNTIF([2]Лист14!$C$30,"низкий" )+COUNTIF([2]Лист15!$C$30,"низкий")+COUNTIF([2]Лист16!$C$30,"низкий")+COUNTIF([2]Лист17!$C$30,"низкий")+COUNTIF([2]Лист18!$C$30,"низкий")+COUNTIF([2]Лист19!$C$30,"низкий")+COUNTIF([2]Лист20!$C$30,"низкий")+COUNTIF([2]Лист21!$C$30,"низкий")+COUNTIF([2]Лист22!$C$30,"низкий")+COUNTIF([2]Лист23!$C$30,"низкий")+COUNTIF([2]Лист24!$C$30,"низкий")+COUNTIF([2]Лист25!$C$30,"низкий")+COUNTIF([2]Лист26!$C$30,"низкий")+COUNTIF([2]Лист27!$C$30,"низкий")+COUNTIF([2]Лист28!$C$30,"низкий")+COUNTIF([2]Лист29!$C$30,"низкий")+COUNTIF([2]Лист30!$C$30,"низкий")+COUNTIF([2]Лист31!$C$30,"низкий")+COUNTIF([2]Лист32!$C$30,"низкий")+COUNTIF([2]Лист33!$C$30,"низкий")+COUNTIF([2]Лист34!$C$30,"низкий")+COUNTIF([2]Лист35!$C$30,"низкий")</f>
        <v>#VALUE!</v>
      </c>
      <c r="G38" s="17" t="e">
        <f t="shared" ref="G38:G39" si="5">F38/($F$38+$F$39+$F$40)</f>
        <v>#VALUE!</v>
      </c>
    </row>
    <row r="39" spans="1:7" ht="16.5" x14ac:dyDescent="0.3">
      <c r="A39" s="18"/>
      <c r="B39" s="18"/>
      <c r="C39" s="96" t="s">
        <v>35</v>
      </c>
      <c r="D39" s="96"/>
      <c r="E39" s="96"/>
      <c r="F39" s="15" t="e">
        <f>COUNTIF([2]Лист1!$C$30,"средний")+COUNTIF([2]Лист2!$C$30,"средний")+COUNTIF([2]Лист3!$C$30,"средний")+COUNTIF([2]Лист4!$C$30,"средний")+COUNTIF([2]Лист5!$C$30,"средний")+COUNTIF([2]Лист6!$C$30,"средний")+COUNTIF([2]Лист7!$C$30,"средний")+COUNTIF([2]Лист8!$C$30,"средний")+COUNTIF([2]Лист9!$C$30,"средний")+COUNTIF([2]Лист10!$C$30,"средний")+COUNTIF([2]Лист11!$C$30,"средний")+COUNTIF([2]Лист12!$C$30,"средний")+COUNTIF([2]Лист13!$C$30,"средний")+COUNTIF([2]Лист14!$C$30,"средний" )+COUNTIF([2]Лист15!$C$30,"средний")+COUNTIF([2]Лист16!$C$30,"средний")+COUNTIF([2]Лист17!$C$30,"средний")+COUNTIF([2]Лист18!$C$30,"средний")+COUNTIF([2]Лист19!$C$30,"средний")+COUNTIF([2]Лист20!$C$30,"средний")+COUNTIF([2]Лист21!$C$30,"средний")+COUNTIF([2]Лист22!$C$30,"средний")+COUNTIF([2]Лист23!$C$30,"средний")+COUNTIF([2]Лист24!$C$30,"средний")+COUNTIF([2]Лист25!$C$30,"средний")+COUNTIF([2]Лист26!$C$30,"средний")+COUNTIF([2]Лист27!$C$30,"средний")+COUNTIF([2]Лист28!$C$30,"средний")+COUNTIF([2]Лист29!$C$30,"средний")+COUNTIF([2]Лист30!$C$30,"средний")+COUNTIF([2]Лист31!$C$30,"средний")+COUNTIF([2]Лист32!$C$30,"средний")+COUNTIF([2]Лист33!$C$30,"средний")+COUNTIF([2]Лист34!$C$30,"средний")+COUNTIF([2]Лист35!$C$30,"средний")</f>
        <v>#VALUE!</v>
      </c>
      <c r="G39" s="17" t="e">
        <f t="shared" si="5"/>
        <v>#VALUE!</v>
      </c>
    </row>
    <row r="40" spans="1:7" ht="16.5" x14ac:dyDescent="0.3">
      <c r="A40" s="18"/>
      <c r="B40" s="18"/>
      <c r="C40" s="96" t="s">
        <v>36</v>
      </c>
      <c r="D40" s="96"/>
      <c r="E40" s="96"/>
      <c r="F40" s="15" t="e">
        <f>COUNTIF([2]Лист1!$C$30,"высокий")+COUNTIF([2]Лист2!$C$30,"высокий")+COUNTIF([2]Лист3!$C$30,"высокий")+COUNTIF([2]Лист4!$C$30,"высокий")+COUNTIF([2]Лист5!$C$30,"высокий")+COUNTIF([2]Лист6!$C$30,"высокий")+COUNTIF([2]Лист7!$C$30,"высокий")+COUNTIF([2]Лист8!$C$30,"высокий")+COUNTIF([2]Лист9!$C$30,"высокий")+COUNTIF([2]Лист10!$C$30,"высокий")+COUNTIF([2]Лист11!$C$30,"высокий")+COUNTIF([2]Лист12!$C$30,"высокий")+COUNTIF([2]Лист13!$C$30,"высокий")+COUNTIF([2]Лист14!$C$30,"высокий" )+COUNTIF([2]Лист15!$C$30,"высокий")+COUNTIF([2]Лист16!$C$30,"высокий")+COUNTIF([2]Лист17!$C$30,"высокий")+COUNTIF([2]Лист18!$C$30,"высокий")+COUNTIF([2]Лист19!$C$30,"высокий")+COUNTIF([2]Лист20!$C$30,"высокий")+COUNTIF([2]Лист21!$C$30,"высокий")+COUNTIF([2]Лист22!$C$30,"высокий")+COUNTIF([2]Лист23!$C$30,"высокий")+COUNTIF([2]Лист24!$C$30,"высокий")+COUNTIF([2]Лист25!$C$30,"высокий")+COUNTIF([2]Лист26!$C$30,"высокий")+COUNTIF([2]Лист27!$C$30,"высокий")+COUNTIF([2]Лист28!$C$30,"высокий")+COUNTIF([2]Лист29!$C$30,"высокий")+COUNTIF([2]Лист30!$C$30,"высокий")+COUNTIF([2]Лист31!$C$30,"высокий")+COUNTIF([2]Лист32!$C$30,"высокий")+COUNTIF([2]Лист33!$C$30,"высокий")+COUNTIF([2]Лист34!$C$30,"высокий")+COUNTIF([2]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F8" sqref="F8:F1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>
        <f>F8*100/3</f>
        <v>0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/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>
        <f>(F13+F22)*100/6</f>
        <v>0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/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/>
      <c r="F22" s="91"/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>
        <f>(F22+F13+F8)</f>
        <v>0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F8" sqref="F8:F1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>
        <f>F8*100/3</f>
        <v>0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/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>
        <f>(F13+F22)*100/6</f>
        <v>0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/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/>
      <c r="F22" s="91"/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>
        <f>(F22+F13+F8)</f>
        <v>0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8" sqref="F8:F1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customHeight="1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ht="15" customHeight="1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>
        <f>F8*100/3</f>
        <v>0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/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ht="15" customHeight="1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>
        <f>(E13+E22)*100/6</f>
        <v>0</v>
      </c>
      <c r="F11" s="7">
        <f>(F13+F22)*100/6</f>
        <v>0</v>
      </c>
    </row>
    <row r="12" spans="1:6" ht="15" customHeight="1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/>
      <c r="F13" s="91"/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/>
      <c r="F22" s="91"/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ht="15" customHeight="1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>
        <f>(F22+F13+F8)</f>
        <v>0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workbookViewId="0">
      <selection activeCell="B35" sqref="B35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7" ht="23.25" x14ac:dyDescent="0.25">
      <c r="A1" s="78" t="s">
        <v>48</v>
      </c>
      <c r="B1" s="78"/>
      <c r="C1" s="55"/>
      <c r="D1" s="55"/>
      <c r="E1" s="55"/>
      <c r="F1" s="55"/>
      <c r="G1" s="55"/>
    </row>
    <row r="2" spans="1:7" ht="23.25" x14ac:dyDescent="0.25">
      <c r="A2" s="78"/>
      <c r="B2" s="78"/>
      <c r="C2" s="55"/>
      <c r="D2" s="55"/>
      <c r="E2" s="55"/>
      <c r="F2" s="55"/>
      <c r="G2" s="55"/>
    </row>
    <row r="3" spans="1:7" ht="23.25" x14ac:dyDescent="0.25">
      <c r="A3" s="78" t="s">
        <v>49</v>
      </c>
      <c r="B3" s="78"/>
      <c r="C3" s="55"/>
      <c r="D3" s="55"/>
      <c r="E3" s="55"/>
      <c r="F3" s="55"/>
      <c r="G3" s="55"/>
    </row>
    <row r="4" spans="1:7" ht="23.25" x14ac:dyDescent="0.25">
      <c r="A4" s="94"/>
      <c r="B4" s="94"/>
      <c r="C4" s="55"/>
      <c r="D4" s="55"/>
      <c r="E4" s="55"/>
      <c r="F4" s="55"/>
      <c r="G4" s="55"/>
    </row>
    <row r="5" spans="1:7" ht="18" customHeight="1" x14ac:dyDescent="0.25">
      <c r="A5" s="79" t="s">
        <v>32</v>
      </c>
      <c r="B5" s="79"/>
      <c r="C5" s="79"/>
      <c r="D5" s="79"/>
      <c r="E5" s="79"/>
      <c r="F5" s="79"/>
      <c r="G5" s="41"/>
    </row>
    <row r="6" spans="1:7" ht="17.25" x14ac:dyDescent="0.25">
      <c r="A6" s="42" t="s">
        <v>0</v>
      </c>
      <c r="B6" s="43" t="s">
        <v>1</v>
      </c>
      <c r="C6" s="44">
        <v>9</v>
      </c>
      <c r="D6" s="43">
        <v>10</v>
      </c>
      <c r="E6" s="43">
        <v>11</v>
      </c>
      <c r="F6" s="43" t="s">
        <v>47</v>
      </c>
      <c r="G6" s="41"/>
    </row>
    <row r="7" spans="1:7" ht="15" customHeight="1" x14ac:dyDescent="0.25">
      <c r="A7" s="80" t="s">
        <v>6</v>
      </c>
      <c r="B7" s="81"/>
      <c r="C7" s="45">
        <v>80.246913580246911</v>
      </c>
      <c r="D7" s="45" t="e">
        <v>#DIV/0!</v>
      </c>
      <c r="E7" s="45" t="e">
        <v>#DIV/0!</v>
      </c>
      <c r="F7" s="45" t="e">
        <v>#DIV/0!</v>
      </c>
      <c r="G7" s="41"/>
    </row>
    <row r="8" spans="1:7" ht="28.5" x14ac:dyDescent="0.25">
      <c r="A8" s="46">
        <v>3</v>
      </c>
      <c r="B8" s="47" t="s">
        <v>7</v>
      </c>
      <c r="C8" s="82">
        <v>2.4074074074074074</v>
      </c>
      <c r="D8" s="82" t="e">
        <v>#DIV/0!</v>
      </c>
      <c r="E8" s="82" t="e">
        <v>#DIV/0!</v>
      </c>
      <c r="F8" s="82" t="e">
        <v>#DIV/0!</v>
      </c>
      <c r="G8" s="41"/>
    </row>
    <row r="9" spans="1:7" ht="28.5" x14ac:dyDescent="0.25">
      <c r="A9" s="46" t="s">
        <v>8</v>
      </c>
      <c r="B9" s="47" t="s">
        <v>9</v>
      </c>
      <c r="C9" s="83"/>
      <c r="D9" s="83"/>
      <c r="E9" s="83"/>
      <c r="F9" s="83"/>
      <c r="G9" s="41"/>
    </row>
    <row r="10" spans="1:7" x14ac:dyDescent="0.25">
      <c r="A10" s="46">
        <v>1</v>
      </c>
      <c r="B10" s="47" t="s">
        <v>10</v>
      </c>
      <c r="C10" s="83"/>
      <c r="D10" s="83"/>
      <c r="E10" s="83"/>
      <c r="F10" s="83"/>
      <c r="G10" s="41"/>
    </row>
    <row r="11" spans="1:7" ht="15" customHeight="1" x14ac:dyDescent="0.25">
      <c r="A11" s="84" t="s">
        <v>11</v>
      </c>
      <c r="B11" s="85"/>
      <c r="C11" s="48">
        <v>67.283950617283949</v>
      </c>
      <c r="D11" s="48" t="e">
        <v>#DIV/0!</v>
      </c>
      <c r="E11" s="48" t="e">
        <v>#DIV/0!</v>
      </c>
      <c r="F11" s="48" t="e">
        <v>#DIV/0!</v>
      </c>
      <c r="G11" s="41"/>
    </row>
    <row r="12" spans="1:7" ht="15" customHeight="1" x14ac:dyDescent="0.25">
      <c r="A12" s="86" t="s">
        <v>12</v>
      </c>
      <c r="B12" s="87"/>
      <c r="C12" s="87"/>
      <c r="D12" s="87"/>
      <c r="E12" s="87"/>
      <c r="F12" s="88"/>
      <c r="G12" s="41"/>
    </row>
    <row r="13" spans="1:7" x14ac:dyDescent="0.25">
      <c r="A13" s="77">
        <v>3</v>
      </c>
      <c r="B13" s="49" t="s">
        <v>13</v>
      </c>
      <c r="C13" s="91">
        <v>1.8518518518518519</v>
      </c>
      <c r="D13" s="91" t="e">
        <v>#DIV/0!</v>
      </c>
      <c r="E13" s="91" t="e">
        <v>#DIV/0!</v>
      </c>
      <c r="F13" s="91" t="e">
        <v>#DIV/0!</v>
      </c>
      <c r="G13" s="41"/>
    </row>
    <row r="14" spans="1:7" x14ac:dyDescent="0.25">
      <c r="A14" s="77"/>
      <c r="B14" s="50" t="s">
        <v>14</v>
      </c>
      <c r="C14" s="92"/>
      <c r="D14" s="92"/>
      <c r="E14" s="92"/>
      <c r="F14" s="92"/>
      <c r="G14" s="41"/>
    </row>
    <row r="15" spans="1:7" x14ac:dyDescent="0.25">
      <c r="A15" s="77"/>
      <c r="B15" s="50" t="s">
        <v>15</v>
      </c>
      <c r="C15" s="92"/>
      <c r="D15" s="92"/>
      <c r="E15" s="92"/>
      <c r="F15" s="92"/>
      <c r="G15" s="41"/>
    </row>
    <row r="16" spans="1:7" x14ac:dyDescent="0.25">
      <c r="A16" s="77">
        <v>2</v>
      </c>
      <c r="B16" s="49" t="s">
        <v>16</v>
      </c>
      <c r="C16" s="92"/>
      <c r="D16" s="92"/>
      <c r="E16" s="92"/>
      <c r="F16" s="92"/>
      <c r="G16" s="41"/>
    </row>
    <row r="17" spans="1:7" x14ac:dyDescent="0.25">
      <c r="A17" s="77"/>
      <c r="B17" s="50" t="s">
        <v>17</v>
      </c>
      <c r="C17" s="92"/>
      <c r="D17" s="92"/>
      <c r="E17" s="92"/>
      <c r="F17" s="92"/>
      <c r="G17" s="41"/>
    </row>
    <row r="18" spans="1:7" x14ac:dyDescent="0.25">
      <c r="A18" s="77"/>
      <c r="B18" s="50" t="s">
        <v>18</v>
      </c>
      <c r="C18" s="92"/>
      <c r="D18" s="92"/>
      <c r="E18" s="92"/>
      <c r="F18" s="92"/>
      <c r="G18" s="41"/>
    </row>
    <row r="19" spans="1:7" x14ac:dyDescent="0.25">
      <c r="A19" s="77">
        <v>1</v>
      </c>
      <c r="B19" s="49" t="s">
        <v>19</v>
      </c>
      <c r="C19" s="92"/>
      <c r="D19" s="92"/>
      <c r="E19" s="92"/>
      <c r="F19" s="92"/>
      <c r="G19" s="41"/>
    </row>
    <row r="20" spans="1:7" x14ac:dyDescent="0.25">
      <c r="A20" s="77"/>
      <c r="B20" s="51" t="s">
        <v>20</v>
      </c>
      <c r="C20" s="93"/>
      <c r="D20" s="93"/>
      <c r="E20" s="93"/>
      <c r="F20" s="93"/>
      <c r="G20" s="41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  <c r="G21" s="41"/>
    </row>
    <row r="22" spans="1:7" ht="28.5" x14ac:dyDescent="0.25">
      <c r="A22" s="77">
        <v>3</v>
      </c>
      <c r="B22" s="49" t="s">
        <v>22</v>
      </c>
      <c r="C22" s="91">
        <v>2.1851851851851851</v>
      </c>
      <c r="D22" s="91" t="e">
        <v>#DIV/0!</v>
      </c>
      <c r="E22" s="91" t="e">
        <v>#DIV/0!</v>
      </c>
      <c r="F22" s="91" t="e">
        <v>#DIV/0!</v>
      </c>
      <c r="G22" s="41"/>
    </row>
    <row r="23" spans="1:7" x14ac:dyDescent="0.25">
      <c r="A23" s="77"/>
      <c r="B23" s="50" t="s">
        <v>23</v>
      </c>
      <c r="C23" s="92"/>
      <c r="D23" s="92"/>
      <c r="E23" s="92"/>
      <c r="F23" s="92"/>
      <c r="G23" s="41"/>
    </row>
    <row r="24" spans="1:7" ht="28.5" x14ac:dyDescent="0.25">
      <c r="A24" s="77">
        <v>2</v>
      </c>
      <c r="B24" s="49" t="s">
        <v>24</v>
      </c>
      <c r="C24" s="92"/>
      <c r="D24" s="92"/>
      <c r="E24" s="92"/>
      <c r="F24" s="92"/>
      <c r="G24" s="41"/>
    </row>
    <row r="25" spans="1:7" ht="28.5" x14ac:dyDescent="0.25">
      <c r="A25" s="77"/>
      <c r="B25" s="52" t="s">
        <v>25</v>
      </c>
      <c r="C25" s="92"/>
      <c r="D25" s="92"/>
      <c r="E25" s="92"/>
      <c r="F25" s="92"/>
      <c r="G25" s="41"/>
    </row>
    <row r="26" spans="1:7" x14ac:dyDescent="0.25">
      <c r="A26" s="77" t="s">
        <v>26</v>
      </c>
      <c r="B26" s="49" t="s">
        <v>27</v>
      </c>
      <c r="C26" s="92"/>
      <c r="D26" s="92"/>
      <c r="E26" s="92"/>
      <c r="F26" s="92"/>
      <c r="G26" s="41"/>
    </row>
    <row r="27" spans="1:7" x14ac:dyDescent="0.25">
      <c r="A27" s="77"/>
      <c r="B27" s="51" t="s">
        <v>28</v>
      </c>
      <c r="C27" s="93"/>
      <c r="D27" s="93"/>
      <c r="E27" s="93"/>
      <c r="F27" s="93"/>
      <c r="G27" s="41"/>
    </row>
    <row r="28" spans="1:7" ht="15" customHeight="1" x14ac:dyDescent="0.25">
      <c r="A28" s="89" t="s">
        <v>29</v>
      </c>
      <c r="B28" s="90"/>
      <c r="C28" s="53">
        <v>6.4444444444444446</v>
      </c>
      <c r="D28" s="53" t="e">
        <v>#DIV/0!</v>
      </c>
      <c r="E28" s="53" t="e">
        <v>#DIV/0!</v>
      </c>
      <c r="F28" s="53" t="e">
        <v>#DIV/0!</v>
      </c>
      <c r="G28" s="41"/>
    </row>
    <row r="29" spans="1:7" ht="16.5" x14ac:dyDescent="0.3">
      <c r="A29" s="54"/>
      <c r="B29" s="56" t="s">
        <v>50</v>
      </c>
      <c r="C29" s="95" t="s">
        <v>34</v>
      </c>
      <c r="D29" s="95"/>
      <c r="E29" s="95"/>
      <c r="F29" s="57">
        <v>6</v>
      </c>
      <c r="G29" s="58">
        <v>0.22222222222222221</v>
      </c>
    </row>
    <row r="30" spans="1:7" ht="16.5" x14ac:dyDescent="0.3">
      <c r="A30" s="54"/>
      <c r="B30" s="56"/>
      <c r="C30" s="96" t="s">
        <v>35</v>
      </c>
      <c r="D30" s="96"/>
      <c r="E30" s="96"/>
      <c r="F30" s="57">
        <v>16</v>
      </c>
      <c r="G30" s="58">
        <v>0.59259259259259256</v>
      </c>
    </row>
    <row r="31" spans="1:7" ht="16.5" x14ac:dyDescent="0.3">
      <c r="A31" s="54"/>
      <c r="B31" s="56"/>
      <c r="C31" s="96" t="s">
        <v>36</v>
      </c>
      <c r="D31" s="96"/>
      <c r="E31" s="96"/>
      <c r="F31" s="57">
        <v>5</v>
      </c>
      <c r="G31" s="58">
        <v>0.18518518518518517</v>
      </c>
    </row>
    <row r="32" spans="1:7" x14ac:dyDescent="0.25">
      <c r="B32" s="56" t="s">
        <v>51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56" t="s">
        <v>52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32:E32"/>
    <mergeCell ref="C33:E33"/>
    <mergeCell ref="C29:E29"/>
    <mergeCell ref="C30:E30"/>
    <mergeCell ref="C31:E31"/>
    <mergeCell ref="A11:B11"/>
    <mergeCell ref="A12:F12"/>
    <mergeCell ref="E13:E20"/>
    <mergeCell ref="F13:F20"/>
    <mergeCell ref="A1:B2"/>
    <mergeCell ref="A5:F5"/>
    <mergeCell ref="A7:B7"/>
    <mergeCell ref="C8:C10"/>
    <mergeCell ref="D8:D10"/>
    <mergeCell ref="E8:E10"/>
    <mergeCell ref="F8:F10"/>
    <mergeCell ref="A3:B4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  <mergeCell ref="A13:A15"/>
    <mergeCell ref="C13:C20"/>
    <mergeCell ref="D13:D20"/>
    <mergeCell ref="A16:A18"/>
    <mergeCell ref="A19:A20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P66" sqref="P66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  <col min="7" max="7" width="9.28515625" bestFit="1" customWidth="1"/>
  </cols>
  <sheetData>
    <row r="1" spans="1:11" ht="23.25" customHeight="1" x14ac:dyDescent="0.25">
      <c r="A1" s="105" t="s">
        <v>55</v>
      </c>
      <c r="B1" s="105"/>
      <c r="C1" s="105"/>
      <c r="D1" s="105"/>
      <c r="E1" s="105"/>
      <c r="F1" s="105"/>
    </row>
    <row r="2" spans="1:11" ht="23.25" customHeight="1" x14ac:dyDescent="0.25">
      <c r="A2" s="106"/>
      <c r="B2" s="106"/>
      <c r="C2" s="106"/>
      <c r="D2" s="106"/>
      <c r="E2" s="106"/>
      <c r="F2" s="106"/>
    </row>
    <row r="3" spans="1:11" ht="18" x14ac:dyDescent="0.25">
      <c r="A3" s="107" t="s">
        <v>32</v>
      </c>
      <c r="B3" s="108"/>
      <c r="C3" s="108"/>
      <c r="D3" s="108"/>
      <c r="E3" s="108"/>
      <c r="F3" s="109"/>
    </row>
    <row r="4" spans="1:11" ht="27" x14ac:dyDescent="0.25">
      <c r="A4" s="1" t="s">
        <v>0</v>
      </c>
      <c r="B4" s="2" t="s">
        <v>1</v>
      </c>
      <c r="C4" s="62" t="s">
        <v>56</v>
      </c>
      <c r="D4" s="61" t="s">
        <v>57</v>
      </c>
      <c r="E4" s="61" t="s">
        <v>60</v>
      </c>
      <c r="F4" s="61" t="s">
        <v>62</v>
      </c>
      <c r="G4" s="21" t="s">
        <v>44</v>
      </c>
      <c r="K4" s="20"/>
    </row>
    <row r="5" spans="1:11" x14ac:dyDescent="0.25">
      <c r="A5" s="80" t="s">
        <v>6</v>
      </c>
      <c r="B5" s="81"/>
      <c r="C5" s="4">
        <v>70</v>
      </c>
      <c r="D5" s="4">
        <v>80</v>
      </c>
      <c r="E5" s="4">
        <v>85</v>
      </c>
      <c r="F5" s="4">
        <v>65</v>
      </c>
      <c r="G5" s="22">
        <f>AVERAGE(C5:F5)</f>
        <v>75</v>
      </c>
    </row>
    <row r="6" spans="1:11" ht="28.5" x14ac:dyDescent="0.25">
      <c r="A6" s="5">
        <v>3</v>
      </c>
      <c r="B6" s="6" t="s">
        <v>7</v>
      </c>
      <c r="C6" s="82">
        <v>2.1</v>
      </c>
      <c r="D6" s="82">
        <v>2.4</v>
      </c>
      <c r="E6" s="82">
        <v>2.5</v>
      </c>
      <c r="F6" s="82">
        <f>AVERAGE('4А'!F8,'4Б'!F8,'4В'!F8,'4Г'!F8)</f>
        <v>2.375</v>
      </c>
    </row>
    <row r="7" spans="1:11" ht="28.5" x14ac:dyDescent="0.25">
      <c r="A7" s="5" t="s">
        <v>8</v>
      </c>
      <c r="B7" s="6" t="s">
        <v>9</v>
      </c>
      <c r="C7" s="83"/>
      <c r="D7" s="83"/>
      <c r="E7" s="83"/>
      <c r="F7" s="83"/>
    </row>
    <row r="8" spans="1:11" x14ac:dyDescent="0.25">
      <c r="A8" s="5">
        <v>1</v>
      </c>
      <c r="B8" s="6" t="s">
        <v>10</v>
      </c>
      <c r="C8" s="83"/>
      <c r="D8" s="83"/>
      <c r="E8" s="83"/>
      <c r="F8" s="83"/>
    </row>
    <row r="9" spans="1:11" x14ac:dyDescent="0.25">
      <c r="A9" s="84" t="s">
        <v>11</v>
      </c>
      <c r="B9" s="85"/>
      <c r="C9" s="7">
        <v>71</v>
      </c>
      <c r="D9" s="7">
        <v>67</v>
      </c>
      <c r="E9" s="7">
        <v>76</v>
      </c>
      <c r="F9" s="7">
        <v>64</v>
      </c>
      <c r="G9" s="22">
        <f>AVERAGE(C9:F9)</f>
        <v>69.5</v>
      </c>
    </row>
    <row r="10" spans="1:11" x14ac:dyDescent="0.25">
      <c r="A10" s="86" t="s">
        <v>12</v>
      </c>
      <c r="B10" s="87"/>
      <c r="C10" s="87"/>
      <c r="D10" s="87"/>
      <c r="E10" s="87"/>
      <c r="F10" s="88"/>
    </row>
    <row r="11" spans="1:11" x14ac:dyDescent="0.25">
      <c r="A11" s="77">
        <v>3</v>
      </c>
      <c r="B11" s="8" t="s">
        <v>13</v>
      </c>
      <c r="C11" s="91">
        <v>2</v>
      </c>
      <c r="D11" s="91">
        <v>1.9</v>
      </c>
      <c r="E11" s="91">
        <v>2.2000000000000002</v>
      </c>
      <c r="F11" s="91">
        <v>1.8</v>
      </c>
    </row>
    <row r="12" spans="1:11" x14ac:dyDescent="0.25">
      <c r="A12" s="77"/>
      <c r="B12" s="9" t="s">
        <v>14</v>
      </c>
      <c r="C12" s="92"/>
      <c r="D12" s="92"/>
      <c r="E12" s="92"/>
      <c r="F12" s="92"/>
    </row>
    <row r="13" spans="1:11" x14ac:dyDescent="0.25">
      <c r="A13" s="77"/>
      <c r="B13" s="9" t="s">
        <v>15</v>
      </c>
      <c r="C13" s="92"/>
      <c r="D13" s="92"/>
      <c r="E13" s="92"/>
      <c r="F13" s="92"/>
    </row>
    <row r="14" spans="1:11" x14ac:dyDescent="0.25">
      <c r="A14" s="77">
        <v>2</v>
      </c>
      <c r="B14" s="8" t="s">
        <v>16</v>
      </c>
      <c r="C14" s="92"/>
      <c r="D14" s="92"/>
      <c r="E14" s="92"/>
      <c r="F14" s="92"/>
    </row>
    <row r="15" spans="1:11" x14ac:dyDescent="0.25">
      <c r="A15" s="77"/>
      <c r="B15" s="9" t="s">
        <v>17</v>
      </c>
      <c r="C15" s="92"/>
      <c r="D15" s="92"/>
      <c r="E15" s="92"/>
      <c r="F15" s="92"/>
    </row>
    <row r="16" spans="1:11" x14ac:dyDescent="0.25">
      <c r="A16" s="77"/>
      <c r="B16" s="9" t="s">
        <v>18</v>
      </c>
      <c r="C16" s="92"/>
      <c r="D16" s="92"/>
      <c r="E16" s="92"/>
      <c r="F16" s="92"/>
    </row>
    <row r="17" spans="1:7" x14ac:dyDescent="0.25">
      <c r="A17" s="77">
        <v>1</v>
      </c>
      <c r="B17" s="8" t="s">
        <v>19</v>
      </c>
      <c r="C17" s="92"/>
      <c r="D17" s="92"/>
      <c r="E17" s="92"/>
      <c r="F17" s="92"/>
    </row>
    <row r="18" spans="1:7" x14ac:dyDescent="0.25">
      <c r="A18" s="77"/>
      <c r="B18" s="10" t="s">
        <v>20</v>
      </c>
      <c r="C18" s="93"/>
      <c r="D18" s="93"/>
      <c r="E18" s="93"/>
      <c r="F18" s="93"/>
    </row>
    <row r="19" spans="1:7" x14ac:dyDescent="0.25">
      <c r="A19" s="86" t="s">
        <v>21</v>
      </c>
      <c r="B19" s="87"/>
      <c r="C19" s="87"/>
      <c r="D19" s="87"/>
      <c r="E19" s="87"/>
      <c r="F19" s="88"/>
    </row>
    <row r="20" spans="1:7" ht="28.5" x14ac:dyDescent="0.25">
      <c r="A20" s="77">
        <v>3</v>
      </c>
      <c r="B20" s="8" t="s">
        <v>22</v>
      </c>
      <c r="C20" s="91">
        <v>2.2999999999999998</v>
      </c>
      <c r="D20" s="91">
        <v>2.2000000000000002</v>
      </c>
      <c r="E20" s="91">
        <v>2.4</v>
      </c>
      <c r="F20" s="91">
        <v>2</v>
      </c>
    </row>
    <row r="21" spans="1:7" x14ac:dyDescent="0.25">
      <c r="A21" s="77"/>
      <c r="B21" s="9" t="s">
        <v>23</v>
      </c>
      <c r="C21" s="92"/>
      <c r="D21" s="92"/>
      <c r="E21" s="92"/>
      <c r="F21" s="92"/>
    </row>
    <row r="22" spans="1:7" ht="28.5" x14ac:dyDescent="0.25">
      <c r="A22" s="77">
        <v>2</v>
      </c>
      <c r="B22" s="8" t="s">
        <v>24</v>
      </c>
      <c r="C22" s="92"/>
      <c r="D22" s="92"/>
      <c r="E22" s="92"/>
      <c r="F22" s="92"/>
    </row>
    <row r="23" spans="1:7" ht="28.5" x14ac:dyDescent="0.25">
      <c r="A23" s="77"/>
      <c r="B23" s="11" t="s">
        <v>25</v>
      </c>
      <c r="C23" s="92"/>
      <c r="D23" s="92"/>
      <c r="E23" s="92"/>
      <c r="F23" s="92"/>
    </row>
    <row r="24" spans="1:7" x14ac:dyDescent="0.25">
      <c r="A24" s="77" t="s">
        <v>26</v>
      </c>
      <c r="B24" s="8" t="s">
        <v>27</v>
      </c>
      <c r="C24" s="92"/>
      <c r="D24" s="92"/>
      <c r="E24" s="92"/>
      <c r="F24" s="92"/>
    </row>
    <row r="25" spans="1:7" x14ac:dyDescent="0.25">
      <c r="A25" s="77"/>
      <c r="B25" s="10" t="s">
        <v>28</v>
      </c>
      <c r="C25" s="93"/>
      <c r="D25" s="93"/>
      <c r="E25" s="93"/>
      <c r="F25" s="93"/>
    </row>
    <row r="26" spans="1:7" x14ac:dyDescent="0.25">
      <c r="A26" s="89" t="s">
        <v>29</v>
      </c>
      <c r="B26" s="90"/>
      <c r="C26" s="12">
        <f>(C20+C11+C6)</f>
        <v>6.4</v>
      </c>
      <c r="D26" s="12">
        <f>(D20+D11+D6)</f>
        <v>6.5</v>
      </c>
      <c r="E26" s="12">
        <f>(E20+E11+E6)</f>
        <v>7.1</v>
      </c>
      <c r="F26" s="12">
        <f>(F20+F11+F6)</f>
        <v>6.1749999999999998</v>
      </c>
    </row>
    <row r="27" spans="1:7" x14ac:dyDescent="0.25">
      <c r="B27" s="74" t="s">
        <v>59</v>
      </c>
      <c r="C27" s="95" t="s">
        <v>34</v>
      </c>
      <c r="D27" s="95"/>
      <c r="E27" s="95"/>
      <c r="F27" s="15">
        <v>5</v>
      </c>
      <c r="G27" s="17">
        <f>F27/($F$27+$F$28+$F$29)</f>
        <v>0.27777777777777779</v>
      </c>
    </row>
    <row r="28" spans="1:7" x14ac:dyDescent="0.25">
      <c r="B28" s="14"/>
      <c r="C28" s="96" t="s">
        <v>35</v>
      </c>
      <c r="D28" s="96"/>
      <c r="E28" s="96"/>
      <c r="F28" s="15">
        <v>9</v>
      </c>
      <c r="G28" s="17">
        <f>F28/($F$28+$F$29+$F$27)</f>
        <v>0.5</v>
      </c>
    </row>
    <row r="29" spans="1:7" x14ac:dyDescent="0.25">
      <c r="B29" s="14"/>
      <c r="C29" s="96" t="s">
        <v>36</v>
      </c>
      <c r="D29" s="96"/>
      <c r="E29" s="96"/>
      <c r="F29" s="15">
        <v>4</v>
      </c>
      <c r="G29" s="17">
        <f>F29/($F$28+$F$29+$F$27)</f>
        <v>0.22222222222222221</v>
      </c>
    </row>
    <row r="30" spans="1:7" x14ac:dyDescent="0.25">
      <c r="B30" s="74" t="s">
        <v>58</v>
      </c>
      <c r="C30" s="96" t="s">
        <v>34</v>
      </c>
      <c r="D30" s="96"/>
      <c r="E30" s="96"/>
      <c r="F30" s="15">
        <v>6</v>
      </c>
      <c r="G30" s="17">
        <f>F30/($F$30+$F$31+$F$32)</f>
        <v>0.22222222222222221</v>
      </c>
    </row>
    <row r="31" spans="1:7" x14ac:dyDescent="0.25">
      <c r="B31" s="14"/>
      <c r="C31" s="96" t="s">
        <v>35</v>
      </c>
      <c r="D31" s="96"/>
      <c r="E31" s="96"/>
      <c r="F31" s="15">
        <v>16</v>
      </c>
      <c r="G31" s="17">
        <f t="shared" ref="G31:G32" si="0">F31/($F$30+$F$31+$F$32)</f>
        <v>0.59259259259259256</v>
      </c>
    </row>
    <row r="32" spans="1:7" x14ac:dyDescent="0.25">
      <c r="B32" s="14"/>
      <c r="C32" s="96" t="s">
        <v>36</v>
      </c>
      <c r="D32" s="96"/>
      <c r="E32" s="96"/>
      <c r="F32" s="15">
        <v>5</v>
      </c>
      <c r="G32" s="17">
        <f t="shared" si="0"/>
        <v>0.18518518518518517</v>
      </c>
    </row>
    <row r="33" spans="2:7" x14ac:dyDescent="0.25">
      <c r="B33" s="74" t="s">
        <v>61</v>
      </c>
      <c r="C33" s="96" t="s">
        <v>34</v>
      </c>
      <c r="D33" s="96"/>
      <c r="E33" s="96"/>
      <c r="F33" s="15">
        <v>1</v>
      </c>
      <c r="G33" s="17">
        <f>F33/($F$33+$F$34+$F$35)</f>
        <v>0.04</v>
      </c>
    </row>
    <row r="34" spans="2:7" x14ac:dyDescent="0.25">
      <c r="B34" s="14"/>
      <c r="C34" s="97" t="s">
        <v>35</v>
      </c>
      <c r="D34" s="97"/>
      <c r="E34" s="97"/>
      <c r="F34" s="15">
        <v>19</v>
      </c>
      <c r="G34" s="17">
        <f t="shared" ref="G34:G35" si="1">F34/($F$33+$F$34+$F$35)</f>
        <v>0.76</v>
      </c>
    </row>
    <row r="35" spans="2:7" x14ac:dyDescent="0.25">
      <c r="B35" s="14"/>
      <c r="C35" s="96" t="s">
        <v>36</v>
      </c>
      <c r="D35" s="96"/>
      <c r="E35" s="96"/>
      <c r="F35" s="15">
        <v>5</v>
      </c>
      <c r="G35" s="17">
        <f t="shared" si="1"/>
        <v>0.2</v>
      </c>
    </row>
    <row r="36" spans="2:7" x14ac:dyDescent="0.25">
      <c r="B36" s="74" t="s">
        <v>63</v>
      </c>
      <c r="C36" s="96" t="s">
        <v>34</v>
      </c>
      <c r="D36" s="96"/>
      <c r="E36" s="96"/>
      <c r="F36" s="15">
        <v>42</v>
      </c>
      <c r="G36" s="17">
        <f>F36/($F$36+$F$37+$F$38)</f>
        <v>0.12209302325581395</v>
      </c>
    </row>
    <row r="37" spans="2:7" ht="16.5" x14ac:dyDescent="0.3">
      <c r="B37" s="18"/>
      <c r="C37" s="96" t="s">
        <v>35</v>
      </c>
      <c r="D37" s="96"/>
      <c r="E37" s="96"/>
      <c r="F37" s="15">
        <v>220</v>
      </c>
      <c r="G37" s="17">
        <f t="shared" ref="G37:G38" si="2">F37/($F$36+$F$37+$F$38)</f>
        <v>0.63953488372093026</v>
      </c>
    </row>
    <row r="38" spans="2:7" ht="16.5" x14ac:dyDescent="0.3">
      <c r="B38" s="18"/>
      <c r="C38" s="96" t="s">
        <v>36</v>
      </c>
      <c r="D38" s="96"/>
      <c r="E38" s="96"/>
      <c r="F38" s="15">
        <v>82</v>
      </c>
      <c r="G38" s="17">
        <f t="shared" si="2"/>
        <v>0.23837209302325582</v>
      </c>
    </row>
    <row r="39" spans="2:7" x14ac:dyDescent="0.25">
      <c r="B39" s="14" t="s">
        <v>40</v>
      </c>
      <c r="C39" s="96" t="s">
        <v>34</v>
      </c>
      <c r="D39" s="96"/>
      <c r="E39" s="96"/>
      <c r="F39" s="15">
        <f>F27+F30+F33+F36</f>
        <v>54</v>
      </c>
      <c r="G39" s="19">
        <f>F39/($F$39+$F$40+$F$41)</f>
        <v>0.13043478260869565</v>
      </c>
    </row>
    <row r="40" spans="2:7" x14ac:dyDescent="0.25">
      <c r="C40" s="96" t="s">
        <v>35</v>
      </c>
      <c r="D40" s="96"/>
      <c r="E40" s="96"/>
      <c r="F40" s="15">
        <f>F28+F31+F34+F37</f>
        <v>264</v>
      </c>
      <c r="G40" s="19">
        <f>F40/($F$39+$F$40+$F$41)</f>
        <v>0.6376811594202898</v>
      </c>
    </row>
    <row r="41" spans="2:7" x14ac:dyDescent="0.25">
      <c r="C41" s="96" t="s">
        <v>36</v>
      </c>
      <c r="D41" s="96"/>
      <c r="E41" s="96"/>
      <c r="F41" s="15">
        <f>F29+F32+F35+F38</f>
        <v>96</v>
      </c>
      <c r="G41" s="19">
        <f>F41/($F$39+$F$40+$F$41)</f>
        <v>0.2318840579710145</v>
      </c>
    </row>
  </sheetData>
  <mergeCells count="40"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F11:F18"/>
    <mergeCell ref="A14:A16"/>
    <mergeCell ref="A17:A18"/>
    <mergeCell ref="A3:F3"/>
    <mergeCell ref="A5:B5"/>
    <mergeCell ref="C6:C8"/>
    <mergeCell ref="D6:D8"/>
    <mergeCell ref="E6:E8"/>
    <mergeCell ref="F6:F8"/>
    <mergeCell ref="A26:B26"/>
    <mergeCell ref="A1:F2"/>
    <mergeCell ref="A19:F19"/>
    <mergeCell ref="A20:A21"/>
    <mergeCell ref="C20:C25"/>
    <mergeCell ref="D20:D25"/>
    <mergeCell ref="E20:E25"/>
    <mergeCell ref="F20:F25"/>
    <mergeCell ref="A22:A23"/>
    <mergeCell ref="A24:A25"/>
    <mergeCell ref="A9:B9"/>
    <mergeCell ref="A10:F10"/>
    <mergeCell ref="A11:A13"/>
    <mergeCell ref="C11:C18"/>
    <mergeCell ref="D11:D18"/>
    <mergeCell ref="E11:E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workbookViewId="0">
      <selection activeCell="G30" sqref="G3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7" ht="23.25" x14ac:dyDescent="0.25">
      <c r="A1" s="78" t="s">
        <v>53</v>
      </c>
      <c r="B1" s="78"/>
      <c r="C1" s="73"/>
      <c r="D1" s="73"/>
      <c r="E1" s="73"/>
      <c r="F1" s="73"/>
      <c r="G1" s="73"/>
    </row>
    <row r="2" spans="1:7" ht="23.25" x14ac:dyDescent="0.25">
      <c r="A2" s="78"/>
      <c r="B2" s="78"/>
      <c r="C2" s="73"/>
      <c r="D2" s="73"/>
      <c r="E2" s="73"/>
      <c r="F2" s="73"/>
      <c r="G2" s="73"/>
    </row>
    <row r="3" spans="1:7" ht="23.25" x14ac:dyDescent="0.25">
      <c r="A3" s="78" t="s">
        <v>54</v>
      </c>
      <c r="B3" s="78"/>
      <c r="C3" s="73"/>
      <c r="D3" s="73"/>
      <c r="E3" s="73"/>
      <c r="F3" s="73"/>
      <c r="G3" s="73"/>
    </row>
    <row r="4" spans="1:7" ht="23.25" x14ac:dyDescent="0.25">
      <c r="A4" s="94"/>
      <c r="B4" s="94"/>
      <c r="C4" s="73"/>
      <c r="D4" s="73"/>
      <c r="E4" s="73"/>
      <c r="F4" s="73"/>
      <c r="G4" s="73"/>
    </row>
    <row r="5" spans="1:7" ht="18" customHeight="1" x14ac:dyDescent="0.25">
      <c r="A5" s="79" t="s">
        <v>32</v>
      </c>
      <c r="B5" s="79"/>
      <c r="C5" s="79"/>
      <c r="D5" s="79"/>
      <c r="E5" s="79"/>
      <c r="F5" s="79"/>
      <c r="G5" s="59"/>
    </row>
    <row r="6" spans="1:7" ht="17.25" x14ac:dyDescent="0.25">
      <c r="A6" s="60" t="s">
        <v>0</v>
      </c>
      <c r="B6" s="61" t="s">
        <v>1</v>
      </c>
      <c r="C6" s="62">
        <v>9</v>
      </c>
      <c r="D6" s="61">
        <v>10</v>
      </c>
      <c r="E6" s="61">
        <v>11</v>
      </c>
      <c r="F6" s="61" t="s">
        <v>47</v>
      </c>
      <c r="G6" s="59"/>
    </row>
    <row r="7" spans="1:7" ht="15" customHeight="1" x14ac:dyDescent="0.25">
      <c r="A7" s="80" t="s">
        <v>6</v>
      </c>
      <c r="B7" s="81"/>
      <c r="C7" s="63">
        <v>84.615384615384613</v>
      </c>
      <c r="D7" s="63" t="e">
        <v>#DIV/0!</v>
      </c>
      <c r="E7" s="63" t="e">
        <v>#DIV/0!</v>
      </c>
      <c r="F7" s="63" t="e">
        <v>#DIV/0!</v>
      </c>
      <c r="G7" s="59"/>
    </row>
    <row r="8" spans="1:7" ht="28.5" x14ac:dyDescent="0.25">
      <c r="A8" s="64">
        <v>3</v>
      </c>
      <c r="B8" s="65" t="s">
        <v>7</v>
      </c>
      <c r="C8" s="82">
        <v>2.5384615384615383</v>
      </c>
      <c r="D8" s="82" t="e">
        <v>#DIV/0!</v>
      </c>
      <c r="E8" s="82" t="e">
        <v>#DIV/0!</v>
      </c>
      <c r="F8" s="82" t="e">
        <v>#DIV/0!</v>
      </c>
      <c r="G8" s="59"/>
    </row>
    <row r="9" spans="1:7" ht="28.5" x14ac:dyDescent="0.25">
      <c r="A9" s="64" t="s">
        <v>8</v>
      </c>
      <c r="B9" s="65" t="s">
        <v>9</v>
      </c>
      <c r="C9" s="83"/>
      <c r="D9" s="83"/>
      <c r="E9" s="83"/>
      <c r="F9" s="83"/>
      <c r="G9" s="59"/>
    </row>
    <row r="10" spans="1:7" x14ac:dyDescent="0.25">
      <c r="A10" s="64">
        <v>1</v>
      </c>
      <c r="B10" s="65" t="s">
        <v>10</v>
      </c>
      <c r="C10" s="83"/>
      <c r="D10" s="83"/>
      <c r="E10" s="83"/>
      <c r="F10" s="83"/>
      <c r="G10" s="59"/>
    </row>
    <row r="11" spans="1:7" ht="15" customHeight="1" x14ac:dyDescent="0.25">
      <c r="A11" s="84" t="s">
        <v>11</v>
      </c>
      <c r="B11" s="85"/>
      <c r="C11" s="66">
        <v>75.641025641025635</v>
      </c>
      <c r="D11" s="66" t="e">
        <v>#DIV/0!</v>
      </c>
      <c r="E11" s="66" t="e">
        <v>#DIV/0!</v>
      </c>
      <c r="F11" s="66" t="e">
        <v>#DIV/0!</v>
      </c>
      <c r="G11" s="59"/>
    </row>
    <row r="12" spans="1:7" ht="15" customHeight="1" x14ac:dyDescent="0.25">
      <c r="A12" s="86" t="s">
        <v>12</v>
      </c>
      <c r="B12" s="87"/>
      <c r="C12" s="87"/>
      <c r="D12" s="87"/>
      <c r="E12" s="87"/>
      <c r="F12" s="88"/>
      <c r="G12" s="59"/>
    </row>
    <row r="13" spans="1:7" x14ac:dyDescent="0.25">
      <c r="A13" s="77">
        <v>3</v>
      </c>
      <c r="B13" s="67" t="s">
        <v>13</v>
      </c>
      <c r="C13" s="91">
        <v>2.1923076923076925</v>
      </c>
      <c r="D13" s="91" t="e">
        <v>#DIV/0!</v>
      </c>
      <c r="E13" s="91" t="e">
        <v>#DIV/0!</v>
      </c>
      <c r="F13" s="91" t="e">
        <v>#DIV/0!</v>
      </c>
      <c r="G13" s="59"/>
    </row>
    <row r="14" spans="1:7" x14ac:dyDescent="0.25">
      <c r="A14" s="77"/>
      <c r="B14" s="68" t="s">
        <v>14</v>
      </c>
      <c r="C14" s="92"/>
      <c r="D14" s="92"/>
      <c r="E14" s="92"/>
      <c r="F14" s="92"/>
      <c r="G14" s="59"/>
    </row>
    <row r="15" spans="1:7" x14ac:dyDescent="0.25">
      <c r="A15" s="77"/>
      <c r="B15" s="68" t="s">
        <v>15</v>
      </c>
      <c r="C15" s="92"/>
      <c r="D15" s="92"/>
      <c r="E15" s="92"/>
      <c r="F15" s="92"/>
      <c r="G15" s="59"/>
    </row>
    <row r="16" spans="1:7" x14ac:dyDescent="0.25">
      <c r="A16" s="77">
        <v>2</v>
      </c>
      <c r="B16" s="67" t="s">
        <v>16</v>
      </c>
      <c r="C16" s="92"/>
      <c r="D16" s="92"/>
      <c r="E16" s="92"/>
      <c r="F16" s="92"/>
      <c r="G16" s="59"/>
    </row>
    <row r="17" spans="1:7" x14ac:dyDescent="0.25">
      <c r="A17" s="77"/>
      <c r="B17" s="68" t="s">
        <v>17</v>
      </c>
      <c r="C17" s="92"/>
      <c r="D17" s="92"/>
      <c r="E17" s="92"/>
      <c r="F17" s="92"/>
      <c r="G17" s="59"/>
    </row>
    <row r="18" spans="1:7" x14ac:dyDescent="0.25">
      <c r="A18" s="77"/>
      <c r="B18" s="68" t="s">
        <v>18</v>
      </c>
      <c r="C18" s="92"/>
      <c r="D18" s="92"/>
      <c r="E18" s="92"/>
      <c r="F18" s="92"/>
      <c r="G18" s="59"/>
    </row>
    <row r="19" spans="1:7" x14ac:dyDescent="0.25">
      <c r="A19" s="77">
        <v>1</v>
      </c>
      <c r="B19" s="67" t="s">
        <v>19</v>
      </c>
      <c r="C19" s="92"/>
      <c r="D19" s="92"/>
      <c r="E19" s="92"/>
      <c r="F19" s="92"/>
      <c r="G19" s="59"/>
    </row>
    <row r="20" spans="1:7" x14ac:dyDescent="0.25">
      <c r="A20" s="77"/>
      <c r="B20" s="69" t="s">
        <v>20</v>
      </c>
      <c r="C20" s="93"/>
      <c r="D20" s="93"/>
      <c r="E20" s="93"/>
      <c r="F20" s="93"/>
      <c r="G20" s="59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  <c r="G21" s="59"/>
    </row>
    <row r="22" spans="1:7" ht="28.5" x14ac:dyDescent="0.25">
      <c r="A22" s="77">
        <v>3</v>
      </c>
      <c r="B22" s="67" t="s">
        <v>22</v>
      </c>
      <c r="C22" s="91">
        <v>2.3461538461538463</v>
      </c>
      <c r="D22" s="91" t="e">
        <v>#DIV/0!</v>
      </c>
      <c r="E22" s="91" t="e">
        <v>#DIV/0!</v>
      </c>
      <c r="F22" s="91" t="e">
        <v>#DIV/0!</v>
      </c>
      <c r="G22" s="59"/>
    </row>
    <row r="23" spans="1:7" x14ac:dyDescent="0.25">
      <c r="A23" s="77"/>
      <c r="B23" s="68" t="s">
        <v>23</v>
      </c>
      <c r="C23" s="92"/>
      <c r="D23" s="92"/>
      <c r="E23" s="92"/>
      <c r="F23" s="92"/>
      <c r="G23" s="59"/>
    </row>
    <row r="24" spans="1:7" ht="28.5" x14ac:dyDescent="0.25">
      <c r="A24" s="77">
        <v>2</v>
      </c>
      <c r="B24" s="67" t="s">
        <v>24</v>
      </c>
      <c r="C24" s="92"/>
      <c r="D24" s="92"/>
      <c r="E24" s="92"/>
      <c r="F24" s="92"/>
      <c r="G24" s="59"/>
    </row>
    <row r="25" spans="1:7" ht="28.5" x14ac:dyDescent="0.25">
      <c r="A25" s="77"/>
      <c r="B25" s="70" t="s">
        <v>25</v>
      </c>
      <c r="C25" s="92"/>
      <c r="D25" s="92"/>
      <c r="E25" s="92"/>
      <c r="F25" s="92"/>
      <c r="G25" s="59"/>
    </row>
    <row r="26" spans="1:7" x14ac:dyDescent="0.25">
      <c r="A26" s="77" t="s">
        <v>26</v>
      </c>
      <c r="B26" s="67" t="s">
        <v>27</v>
      </c>
      <c r="C26" s="92"/>
      <c r="D26" s="92"/>
      <c r="E26" s="92"/>
      <c r="F26" s="92"/>
      <c r="G26" s="59"/>
    </row>
    <row r="27" spans="1:7" x14ac:dyDescent="0.25">
      <c r="A27" s="77"/>
      <c r="B27" s="69" t="s">
        <v>28</v>
      </c>
      <c r="C27" s="93"/>
      <c r="D27" s="93"/>
      <c r="E27" s="93"/>
      <c r="F27" s="93"/>
      <c r="G27" s="59"/>
    </row>
    <row r="28" spans="1:7" ht="15" customHeight="1" x14ac:dyDescent="0.25">
      <c r="A28" s="89" t="s">
        <v>29</v>
      </c>
      <c r="B28" s="90"/>
      <c r="C28" s="71">
        <v>7.0769230769230766</v>
      </c>
      <c r="D28" s="71" t="e">
        <v>#DIV/0!</v>
      </c>
      <c r="E28" s="71" t="e">
        <v>#DIV/0!</v>
      </c>
      <c r="F28" s="71" t="e">
        <v>#DIV/0!</v>
      </c>
      <c r="G28" s="59"/>
    </row>
    <row r="29" spans="1:7" ht="16.5" x14ac:dyDescent="0.3">
      <c r="A29" s="72"/>
      <c r="B29" s="74" t="s">
        <v>50</v>
      </c>
      <c r="C29" s="95" t="s">
        <v>34</v>
      </c>
      <c r="D29" s="95"/>
      <c r="E29" s="95"/>
      <c r="F29" s="75">
        <v>1</v>
      </c>
      <c r="G29" s="76">
        <v>3.8461538461538464E-2</v>
      </c>
    </row>
    <row r="30" spans="1:7" ht="16.5" x14ac:dyDescent="0.3">
      <c r="A30" s="72"/>
      <c r="B30" s="74"/>
      <c r="C30" s="96" t="s">
        <v>35</v>
      </c>
      <c r="D30" s="96"/>
      <c r="E30" s="96"/>
      <c r="F30" s="75">
        <v>19</v>
      </c>
      <c r="G30" s="76">
        <v>0.76923076923076927</v>
      </c>
    </row>
    <row r="31" spans="1:7" ht="16.5" x14ac:dyDescent="0.3">
      <c r="A31" s="72"/>
      <c r="B31" s="74"/>
      <c r="C31" s="96" t="s">
        <v>36</v>
      </c>
      <c r="D31" s="96"/>
      <c r="E31" s="96"/>
      <c r="F31" s="75">
        <v>5</v>
      </c>
      <c r="G31" s="76">
        <v>0.19230769230769232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32:E32"/>
    <mergeCell ref="C33:E33"/>
    <mergeCell ref="C29:E29"/>
    <mergeCell ref="C30:E30"/>
    <mergeCell ref="C31:E31"/>
    <mergeCell ref="A11:B11"/>
    <mergeCell ref="A12:F12"/>
    <mergeCell ref="E13:E20"/>
    <mergeCell ref="F13:F20"/>
    <mergeCell ref="A1:B2"/>
    <mergeCell ref="A5:F5"/>
    <mergeCell ref="A7:B7"/>
    <mergeCell ref="C8:C10"/>
    <mergeCell ref="D8:D10"/>
    <mergeCell ref="E8:E10"/>
    <mergeCell ref="F8:F10"/>
    <mergeCell ref="A3:B4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  <mergeCell ref="A13:A15"/>
    <mergeCell ref="C13:C20"/>
    <mergeCell ref="D13:D20"/>
    <mergeCell ref="A16:A18"/>
    <mergeCell ref="A19:A2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0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8" workbookViewId="0">
      <selection activeCell="J16" sqref="J16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7" ht="23.25" x14ac:dyDescent="0.25">
      <c r="A1" s="98" t="s">
        <v>43</v>
      </c>
      <c r="B1" s="98"/>
      <c r="C1" s="13"/>
      <c r="D1" s="13"/>
      <c r="E1" s="13"/>
      <c r="F1" s="13"/>
      <c r="G1" s="13"/>
    </row>
    <row r="2" spans="1:7" ht="23.25" x14ac:dyDescent="0.25">
      <c r="A2" s="98"/>
      <c r="B2" s="98"/>
      <c r="C2" s="13"/>
      <c r="D2" s="13"/>
      <c r="E2" s="13"/>
      <c r="F2" s="13"/>
      <c r="G2" s="13"/>
    </row>
    <row r="3" spans="1:7" ht="23.25" x14ac:dyDescent="0.25">
      <c r="A3" s="98" t="s">
        <v>42</v>
      </c>
      <c r="B3" s="98"/>
      <c r="C3" s="13"/>
      <c r="D3" s="13"/>
      <c r="E3" s="13"/>
      <c r="F3" s="13"/>
      <c r="G3" s="13"/>
    </row>
    <row r="4" spans="1:7" ht="23.25" x14ac:dyDescent="0.25">
      <c r="A4" s="99"/>
      <c r="B4" s="99"/>
      <c r="C4" s="13"/>
      <c r="D4" s="13"/>
      <c r="E4" s="13"/>
      <c r="F4" s="13"/>
      <c r="G4" s="13"/>
    </row>
    <row r="5" spans="1:7" ht="18" customHeight="1" x14ac:dyDescent="0.25">
      <c r="A5" s="79" t="s">
        <v>32</v>
      </c>
      <c r="B5" s="79"/>
      <c r="C5" s="79"/>
      <c r="D5" s="79"/>
      <c r="E5" s="79"/>
      <c r="F5" s="79"/>
    </row>
    <row r="6" spans="1:7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7" ht="15" customHeight="1" x14ac:dyDescent="0.25">
      <c r="A7" s="80" t="s">
        <v>6</v>
      </c>
      <c r="B7" s="81"/>
      <c r="C7" s="4">
        <v>65.476190476190467</v>
      </c>
      <c r="D7" s="4">
        <v>75</v>
      </c>
      <c r="E7" s="4" t="e">
        <v>#DIV/0!</v>
      </c>
      <c r="F7" s="4" t="e">
        <v>#DIV/0!</v>
      </c>
    </row>
    <row r="8" spans="1:7" ht="28.5" x14ac:dyDescent="0.25">
      <c r="A8" s="5">
        <v>3</v>
      </c>
      <c r="B8" s="6" t="s">
        <v>7</v>
      </c>
      <c r="C8" s="82">
        <v>1.9642857142857142</v>
      </c>
      <c r="D8" s="82">
        <v>2.25</v>
      </c>
      <c r="E8" s="82" t="e">
        <v>#DIV/0!</v>
      </c>
      <c r="F8" s="82" t="e">
        <v>#DIV/0!</v>
      </c>
    </row>
    <row r="9" spans="1:7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7" x14ac:dyDescent="0.25">
      <c r="A10" s="5">
        <v>1</v>
      </c>
      <c r="B10" s="6" t="s">
        <v>10</v>
      </c>
      <c r="C10" s="83"/>
      <c r="D10" s="83"/>
      <c r="E10" s="83"/>
      <c r="F10" s="83"/>
    </row>
    <row r="11" spans="1:7" ht="15" customHeight="1" x14ac:dyDescent="0.25">
      <c r="A11" s="84" t="s">
        <v>11</v>
      </c>
      <c r="B11" s="85"/>
      <c r="C11" s="7">
        <v>61.904761904761905</v>
      </c>
      <c r="D11" s="7">
        <v>72.619047619047635</v>
      </c>
      <c r="E11" s="7" t="e">
        <v>#DIV/0!</v>
      </c>
      <c r="F11" s="7" t="e">
        <v>#DIV/0!</v>
      </c>
    </row>
    <row r="12" spans="1:7" ht="15" customHeight="1" x14ac:dyDescent="0.25">
      <c r="A12" s="86" t="s">
        <v>12</v>
      </c>
      <c r="B12" s="87"/>
      <c r="C12" s="87"/>
      <c r="D12" s="87"/>
      <c r="E12" s="87"/>
      <c r="F12" s="88"/>
    </row>
    <row r="13" spans="1:7" x14ac:dyDescent="0.25">
      <c r="A13" s="77">
        <v>3</v>
      </c>
      <c r="B13" s="8" t="s">
        <v>13</v>
      </c>
      <c r="C13" s="91">
        <v>1.8214285714285714</v>
      </c>
      <c r="D13" s="91">
        <v>2.2142857142857144</v>
      </c>
      <c r="E13" s="91" t="e">
        <v>#DIV/0!</v>
      </c>
      <c r="F13" s="91" t="e">
        <v>#DIV/0!</v>
      </c>
    </row>
    <row r="14" spans="1:7" x14ac:dyDescent="0.25">
      <c r="A14" s="77"/>
      <c r="B14" s="9" t="s">
        <v>14</v>
      </c>
      <c r="C14" s="92"/>
      <c r="D14" s="92"/>
      <c r="E14" s="92"/>
      <c r="F14" s="92"/>
    </row>
    <row r="15" spans="1:7" x14ac:dyDescent="0.25">
      <c r="A15" s="77"/>
      <c r="B15" s="9" t="s">
        <v>15</v>
      </c>
      <c r="C15" s="92"/>
      <c r="D15" s="92"/>
      <c r="E15" s="92"/>
      <c r="F15" s="92"/>
    </row>
    <row r="16" spans="1:7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ht="15" customHeight="1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>
        <v>1.8928571428571428</v>
      </c>
      <c r="D22" s="91">
        <v>2.1428571428571428</v>
      </c>
      <c r="E22" s="91" t="e">
        <v>#DIV/0!</v>
      </c>
      <c r="F22" s="91" t="e"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ht="15" customHeight="1" x14ac:dyDescent="0.25">
      <c r="A28" s="89" t="s">
        <v>29</v>
      </c>
      <c r="B28" s="90"/>
      <c r="C28" s="12">
        <v>5.6785714285714288</v>
      </c>
      <c r="D28" s="12">
        <v>6.6071428571428577</v>
      </c>
      <c r="E28" s="12" t="e">
        <v>#DIV/0!</v>
      </c>
      <c r="F28" s="12" t="e">
        <v>#DIV/0!</v>
      </c>
    </row>
    <row r="29" spans="1:7" ht="16.5" x14ac:dyDescent="0.3">
      <c r="A29" s="18"/>
      <c r="B29" s="14" t="s">
        <v>33</v>
      </c>
      <c r="C29" s="95" t="s">
        <v>34</v>
      </c>
      <c r="D29" s="95"/>
      <c r="E29" s="95"/>
      <c r="F29" s="15">
        <v>8</v>
      </c>
      <c r="G29" s="17">
        <v>0.2857142857142857</v>
      </c>
    </row>
    <row r="30" spans="1:7" ht="16.5" x14ac:dyDescent="0.3">
      <c r="A30" s="18"/>
      <c r="B30" s="14"/>
      <c r="C30" s="96" t="s">
        <v>35</v>
      </c>
      <c r="D30" s="96"/>
      <c r="E30" s="96"/>
      <c r="F30" s="15">
        <v>18</v>
      </c>
      <c r="G30" s="17">
        <v>0.6428571428571429</v>
      </c>
    </row>
    <row r="31" spans="1:7" ht="16.5" x14ac:dyDescent="0.3">
      <c r="A31" s="18"/>
      <c r="B31" s="14"/>
      <c r="C31" s="96" t="s">
        <v>36</v>
      </c>
      <c r="D31" s="96"/>
      <c r="E31" s="96"/>
      <c r="F31" s="15">
        <v>2</v>
      </c>
      <c r="G31" s="17">
        <v>7.1428571428571425E-2</v>
      </c>
    </row>
    <row r="32" spans="1:7" ht="16.5" x14ac:dyDescent="0.3">
      <c r="A32" s="18"/>
      <c r="B32" s="14" t="s">
        <v>37</v>
      </c>
      <c r="C32" s="96" t="s">
        <v>34</v>
      </c>
      <c r="D32" s="96"/>
      <c r="E32" s="96"/>
      <c r="F32" s="15">
        <v>2</v>
      </c>
      <c r="G32" s="17">
        <v>7.1428571428571425E-2</v>
      </c>
    </row>
    <row r="33" spans="1:7" ht="16.5" x14ac:dyDescent="0.3">
      <c r="A33" s="18"/>
      <c r="B33" s="14"/>
      <c r="C33" s="96" t="s">
        <v>35</v>
      </c>
      <c r="D33" s="96"/>
      <c r="E33" s="96"/>
      <c r="F33" s="15">
        <v>22</v>
      </c>
      <c r="G33" s="17">
        <v>0.7857142857142857</v>
      </c>
    </row>
    <row r="34" spans="1:7" ht="16.5" x14ac:dyDescent="0.3">
      <c r="A34" s="18"/>
      <c r="B34" s="14"/>
      <c r="C34" s="96" t="s">
        <v>36</v>
      </c>
      <c r="D34" s="96"/>
      <c r="E34" s="96"/>
      <c r="F34" s="15">
        <v>4</v>
      </c>
      <c r="G34" s="17">
        <v>0.14285714285714285</v>
      </c>
    </row>
    <row r="35" spans="1:7" ht="16.5" x14ac:dyDescent="0.3">
      <c r="A35" s="18"/>
      <c r="B35" s="14" t="s">
        <v>38</v>
      </c>
      <c r="C35" s="96" t="s">
        <v>34</v>
      </c>
      <c r="D35" s="96"/>
      <c r="E35" s="96"/>
      <c r="F35" s="15">
        <v>0</v>
      </c>
      <c r="G35" s="17" t="e">
        <v>#DIV/0!</v>
      </c>
    </row>
    <row r="36" spans="1:7" ht="16.5" x14ac:dyDescent="0.3">
      <c r="A36" s="18"/>
      <c r="B36" s="14"/>
      <c r="C36" s="96" t="s">
        <v>35</v>
      </c>
      <c r="D36" s="96"/>
      <c r="E36" s="96"/>
      <c r="F36" s="15">
        <v>0</v>
      </c>
      <c r="G36" s="17" t="e">
        <v>#DIV/0!</v>
      </c>
    </row>
    <row r="37" spans="1:7" ht="16.5" x14ac:dyDescent="0.3">
      <c r="A37" s="18"/>
      <c r="B37" s="14"/>
      <c r="C37" s="96" t="s">
        <v>36</v>
      </c>
      <c r="D37" s="96"/>
      <c r="E37" s="96"/>
      <c r="F37" s="15">
        <v>0</v>
      </c>
      <c r="G37" s="17" t="e">
        <v>#DIV/0!</v>
      </c>
    </row>
    <row r="38" spans="1:7" ht="16.5" x14ac:dyDescent="0.3">
      <c r="A38" s="18"/>
      <c r="B38" s="14" t="s">
        <v>39</v>
      </c>
      <c r="C38" s="96" t="s">
        <v>34</v>
      </c>
      <c r="D38" s="96"/>
      <c r="E38" s="96"/>
      <c r="F38" s="15">
        <v>0</v>
      </c>
      <c r="G38" s="17" t="e">
        <v>#DIV/0!</v>
      </c>
    </row>
    <row r="39" spans="1:7" ht="16.5" x14ac:dyDescent="0.3">
      <c r="A39" s="18"/>
      <c r="B39" s="18"/>
      <c r="C39" s="96" t="s">
        <v>35</v>
      </c>
      <c r="D39" s="96"/>
      <c r="E39" s="96"/>
      <c r="F39" s="15">
        <v>0</v>
      </c>
      <c r="G39" s="17" t="e">
        <v>#DIV/0!</v>
      </c>
    </row>
    <row r="40" spans="1:7" ht="16.5" x14ac:dyDescent="0.3">
      <c r="A40" s="18"/>
      <c r="B40" s="18"/>
      <c r="C40" s="96" t="s">
        <v>36</v>
      </c>
      <c r="D40" s="96"/>
      <c r="E40" s="96"/>
      <c r="F40" s="15">
        <v>0</v>
      </c>
      <c r="G40" s="17" t="e">
        <v>#DIV/0!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3" workbookViewId="0">
      <selection activeCell="B29" sqref="B29:G40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6" ht="23.25" x14ac:dyDescent="0.25">
      <c r="A1" s="98" t="s">
        <v>30</v>
      </c>
      <c r="B1" s="98"/>
      <c r="C1" s="13"/>
      <c r="D1" s="13"/>
      <c r="E1" s="13"/>
      <c r="F1" s="13"/>
    </row>
    <row r="2" spans="1:6" ht="23.25" x14ac:dyDescent="0.25">
      <c r="A2" s="98"/>
      <c r="B2" s="98"/>
      <c r="C2" s="13"/>
      <c r="D2" s="13"/>
      <c r="E2" s="13"/>
      <c r="F2" s="13"/>
    </row>
    <row r="3" spans="1:6" ht="23.25" x14ac:dyDescent="0.25">
      <c r="A3" s="98" t="s">
        <v>31</v>
      </c>
      <c r="B3" s="98"/>
      <c r="C3" s="13"/>
      <c r="D3" s="13"/>
      <c r="E3" s="13"/>
      <c r="F3" s="13"/>
    </row>
    <row r="4" spans="1:6" ht="23.25" x14ac:dyDescent="0.25">
      <c r="A4" s="99"/>
      <c r="B4" s="99"/>
      <c r="C4" s="13"/>
      <c r="D4" s="13"/>
      <c r="E4" s="13"/>
      <c r="F4" s="13"/>
    </row>
    <row r="5" spans="1:6" ht="18" x14ac:dyDescent="0.25">
      <c r="A5" s="79" t="s">
        <v>32</v>
      </c>
      <c r="B5" s="79"/>
      <c r="C5" s="79"/>
      <c r="D5" s="79"/>
      <c r="E5" s="79"/>
      <c r="F5" s="79"/>
    </row>
    <row r="6" spans="1:6" ht="27" x14ac:dyDescent="0.25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80" t="s">
        <v>6</v>
      </c>
      <c r="B7" s="81"/>
      <c r="C7" s="4" t="e">
        <f>C8*100/3</f>
        <v>#DIV/0!</v>
      </c>
      <c r="D7" s="4" t="e">
        <f>D8*100/3</f>
        <v>#DIV/0!</v>
      </c>
      <c r="E7" s="4" t="e">
        <f>E8*100/3</f>
        <v>#DIV/0!</v>
      </c>
      <c r="F7" s="4" t="e">
        <f>F8*100/3</f>
        <v>#DIV/0!</v>
      </c>
    </row>
    <row r="8" spans="1:6" ht="28.5" x14ac:dyDescent="0.25">
      <c r="A8" s="5">
        <v>3</v>
      </c>
      <c r="B8" s="6" t="s">
        <v>7</v>
      </c>
      <c r="C8" s="82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2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2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2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ht="28.5" x14ac:dyDescent="0.25">
      <c r="A9" s="5" t="s">
        <v>8</v>
      </c>
      <c r="B9" s="6" t="s">
        <v>9</v>
      </c>
      <c r="C9" s="83"/>
      <c r="D9" s="83"/>
      <c r="E9" s="83"/>
      <c r="F9" s="83"/>
    </row>
    <row r="10" spans="1:6" x14ac:dyDescent="0.25">
      <c r="A10" s="5">
        <v>1</v>
      </c>
      <c r="B10" s="6" t="s">
        <v>10</v>
      </c>
      <c r="C10" s="83"/>
      <c r="D10" s="83"/>
      <c r="E10" s="83"/>
      <c r="F10" s="83"/>
    </row>
    <row r="11" spans="1:6" x14ac:dyDescent="0.25">
      <c r="A11" s="84" t="s">
        <v>11</v>
      </c>
      <c r="B11" s="85"/>
      <c r="C11" s="7" t="e">
        <f>(C13+C22)*100/6</f>
        <v>#DIV/0!</v>
      </c>
      <c r="D11" s="7" t="e">
        <f>(D13+D22)*100/6</f>
        <v>#DIV/0!</v>
      </c>
      <c r="E11" s="7" t="e">
        <f>(E13+E22)*100/6</f>
        <v>#DIV/0!</v>
      </c>
      <c r="F11" s="7" t="e">
        <f>(F13+F22)*100/6</f>
        <v>#DIV/0!</v>
      </c>
    </row>
    <row r="12" spans="1:6" x14ac:dyDescent="0.25">
      <c r="A12" s="86" t="s">
        <v>12</v>
      </c>
      <c r="B12" s="87"/>
      <c r="C12" s="87"/>
      <c r="D12" s="87"/>
      <c r="E12" s="87"/>
      <c r="F12" s="88"/>
    </row>
    <row r="13" spans="1:6" x14ac:dyDescent="0.25">
      <c r="A13" s="77">
        <v>3</v>
      </c>
      <c r="B13" s="8" t="s">
        <v>13</v>
      </c>
      <c r="C13" s="91" t="e">
        <f>AVERAGE([1]Лист1!C11,[1]Лист2!C11,[1]Лист3!C11,[1]Лист4!C11,[1]Лист5!C11,[1]Лист6!C11,[1]Лист7!C11,[1]Лист8!C11,[1]Лист9!C11,[1]Лист10!C11,[1]Лист11!C11,[1]Лист12!C11,[1]Лист13!C11,[1]Лист14!C11,[1]Лист15!C11,[1]Лист16!C11,[1]Лист17!C11,[1]Лист18!C11,[1]Лист19!C11,[1]Лист20!C11,[1]Лист21!C11,[1]Лист22!C11,[1]Лист23!C11,[1]Лист24!C11,[1]Лист25!C11,[1]Лист26!C11,[1]Лист27!C11,[1]Лист28!C11,[1]Лист29!C11,[1]Лист30!C11,[1]Лист31!C11,[1]Лист32!C11,[1]Лист33!C11,[1]Лист34!C11,[1]Лист35!C11)</f>
        <v>#DIV/0!</v>
      </c>
      <c r="D13" s="91" t="e">
        <f>AVERAGE([1]Лист1!D11,[1]Лист2!D11,[1]Лист3!D11,[1]Лист4!D11,[1]Лист5!D11,[1]Лист6!D11,[1]Лист7!D11,[1]Лист8!D11,[1]Лист9!D11,[1]Лист10!D11,[1]Лист11!D11,[1]Лист12!D11,[1]Лист13!D11,[1]Лист14!D11,[1]Лист15!D11,[1]Лист16!D11,[1]Лист17!D11,[1]Лист18!D11,[1]Лист19!D11,[1]Лист20!D11,[1]Лист21!D11,[1]Лист22!D11,[1]Лист23!D11,[1]Лист24!D11,[1]Лист25!D11,[1]Лист26!D11,[1]Лист27!D11,[1]Лист28!D11,[1]Лист29!D11,[1]Лист30!D11,[1]Лист31!D11,[1]Лист32!D11,[1]Лист33!D11,[1]Лист34!D11,[1]Лист35!D11)</f>
        <v>#DIV/0!</v>
      </c>
      <c r="E13" s="91" t="e">
        <f>AVERAGE([1]Лист1!E11,[1]Лист2!E11,[1]Лист3!E11,[1]Лист4!E11,[1]Лист5!E11,[1]Лист6!E11,[1]Лист7!E11,[1]Лист8!E11,[1]Лист9!E11,[1]Лист10!E11,[1]Лист11!E11,[1]Лист12!E11,[1]Лист13!E11,[1]Лист14!E11,[1]Лист15!E11,[1]Лист16!E11,[1]Лист17!E11,[1]Лист18!E11,[1]Лист19!E11,[1]Лист20!E11,[1]Лист21!E11,[1]Лист22!E11,[1]Лист23!E11,[1]Лист24!E11,[1]Лист25!E11,[1]Лист26!E11,[1]Лист27!E11,[1]Лист28!E11,[1]Лист29!E11,[1]Лист30!E11,[1]Лист31!E11,[1]Лист32!E11,[1]Лист33!E11,[1]Лист34!E11,[1]Лист35!E11)</f>
        <v>#DIV/0!</v>
      </c>
      <c r="F13" s="91" t="e">
        <f>AVERAGE([1]Лист1!F11,[1]Лист2!F11,[1]Лист3!F11,[1]Лист4!F11,[1]Лист5!F11,[1]Лист6!F11,[1]Лист7!F11,[1]Лист8!F11,[1]Лист9!F11,[1]Лист10!F11,[1]Лист11!F11,[1]Лист12!F11,[1]Лист13!F11,[1]Лист14!F11,[1]Лист15!F11,[1]Лист16!F11,[1]Лист17!F11,[1]Лист18!F11,[1]Лист19!F11,[1]Лист20!F11,[1]Лист21!F11,[1]Лист22!F11,[1]Лист23!F11,[1]Лист24!F11,[1]Лист25!F11,[1]Лист26!F11,[1]Лист27!F11,[1]Лист28!F11,[1]Лист29!F11,[1]Лист30!F11,[1]Лист31!F11,[1]Лист32!F11,[1]Лист33!F11,[1]Лист34!F11,[1]Лист35!F11)</f>
        <v>#DIV/0!</v>
      </c>
    </row>
    <row r="14" spans="1:6" x14ac:dyDescent="0.25">
      <c r="A14" s="77"/>
      <c r="B14" s="9" t="s">
        <v>14</v>
      </c>
      <c r="C14" s="92"/>
      <c r="D14" s="92"/>
      <c r="E14" s="92"/>
      <c r="F14" s="92"/>
    </row>
    <row r="15" spans="1:6" x14ac:dyDescent="0.25">
      <c r="A15" s="77"/>
      <c r="B15" s="9" t="s">
        <v>15</v>
      </c>
      <c r="C15" s="92"/>
      <c r="D15" s="92"/>
      <c r="E15" s="92"/>
      <c r="F15" s="92"/>
    </row>
    <row r="16" spans="1:6" x14ac:dyDescent="0.25">
      <c r="A16" s="77">
        <v>2</v>
      </c>
      <c r="B16" s="8" t="s">
        <v>16</v>
      </c>
      <c r="C16" s="92"/>
      <c r="D16" s="92"/>
      <c r="E16" s="92"/>
      <c r="F16" s="92"/>
    </row>
    <row r="17" spans="1:7" x14ac:dyDescent="0.25">
      <c r="A17" s="77"/>
      <c r="B17" s="9" t="s">
        <v>17</v>
      </c>
      <c r="C17" s="92"/>
      <c r="D17" s="92"/>
      <c r="E17" s="92"/>
      <c r="F17" s="92"/>
    </row>
    <row r="18" spans="1:7" x14ac:dyDescent="0.25">
      <c r="A18" s="77"/>
      <c r="B18" s="9" t="s">
        <v>18</v>
      </c>
      <c r="C18" s="92"/>
      <c r="D18" s="92"/>
      <c r="E18" s="92"/>
      <c r="F18" s="92"/>
    </row>
    <row r="19" spans="1:7" x14ac:dyDescent="0.25">
      <c r="A19" s="77">
        <v>1</v>
      </c>
      <c r="B19" s="8" t="s">
        <v>19</v>
      </c>
      <c r="C19" s="92"/>
      <c r="D19" s="92"/>
      <c r="E19" s="92"/>
      <c r="F19" s="92"/>
    </row>
    <row r="20" spans="1:7" x14ac:dyDescent="0.25">
      <c r="A20" s="77"/>
      <c r="B20" s="10" t="s">
        <v>20</v>
      </c>
      <c r="C20" s="93"/>
      <c r="D20" s="93"/>
      <c r="E20" s="93"/>
      <c r="F20" s="93"/>
    </row>
    <row r="21" spans="1:7" x14ac:dyDescent="0.25">
      <c r="A21" s="86" t="s">
        <v>21</v>
      </c>
      <c r="B21" s="87"/>
      <c r="C21" s="87"/>
      <c r="D21" s="87"/>
      <c r="E21" s="87"/>
      <c r="F21" s="88"/>
    </row>
    <row r="22" spans="1:7" ht="28.5" x14ac:dyDescent="0.25">
      <c r="A22" s="77">
        <v>3</v>
      </c>
      <c r="B22" s="8" t="s">
        <v>22</v>
      </c>
      <c r="C22" s="91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91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91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91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7" x14ac:dyDescent="0.25">
      <c r="A23" s="77"/>
      <c r="B23" s="9" t="s">
        <v>23</v>
      </c>
      <c r="C23" s="92"/>
      <c r="D23" s="92"/>
      <c r="E23" s="92"/>
      <c r="F23" s="92"/>
    </row>
    <row r="24" spans="1:7" ht="28.5" x14ac:dyDescent="0.25">
      <c r="A24" s="77">
        <v>2</v>
      </c>
      <c r="B24" s="8" t="s">
        <v>24</v>
      </c>
      <c r="C24" s="92"/>
      <c r="D24" s="92"/>
      <c r="E24" s="92"/>
      <c r="F24" s="92"/>
    </row>
    <row r="25" spans="1:7" ht="28.5" x14ac:dyDescent="0.25">
      <c r="A25" s="77"/>
      <c r="B25" s="11" t="s">
        <v>25</v>
      </c>
      <c r="C25" s="92"/>
      <c r="D25" s="92"/>
      <c r="E25" s="92"/>
      <c r="F25" s="92"/>
    </row>
    <row r="26" spans="1:7" x14ac:dyDescent="0.25">
      <c r="A26" s="77" t="s">
        <v>26</v>
      </c>
      <c r="B26" s="8" t="s">
        <v>27</v>
      </c>
      <c r="C26" s="92"/>
      <c r="D26" s="92"/>
      <c r="E26" s="92"/>
      <c r="F26" s="92"/>
    </row>
    <row r="27" spans="1:7" x14ac:dyDescent="0.25">
      <c r="A27" s="77"/>
      <c r="B27" s="10" t="s">
        <v>28</v>
      </c>
      <c r="C27" s="93"/>
      <c r="D27" s="93"/>
      <c r="E27" s="93"/>
      <c r="F27" s="93"/>
    </row>
    <row r="28" spans="1:7" x14ac:dyDescent="0.25">
      <c r="A28" s="89" t="s">
        <v>29</v>
      </c>
      <c r="B28" s="90"/>
      <c r="C28" s="12" t="e">
        <f>(C22+C13+C8)</f>
        <v>#DIV/0!</v>
      </c>
      <c r="D28" s="12" t="e">
        <f>(D22+D13+D8)</f>
        <v>#DIV/0!</v>
      </c>
      <c r="E28" s="12" t="e">
        <f>(E22+E13+E8)</f>
        <v>#DIV/0!</v>
      </c>
      <c r="F28" s="12" t="e">
        <f>(F22+F13+F8)</f>
        <v>#DIV/0!</v>
      </c>
    </row>
    <row r="29" spans="1:7" x14ac:dyDescent="0.25">
      <c r="B29" s="14" t="s">
        <v>33</v>
      </c>
      <c r="C29" s="95" t="s">
        <v>34</v>
      </c>
      <c r="D29" s="95"/>
      <c r="E29" s="95"/>
      <c r="F29" s="15" t="e">
        <f>COUNTIF([1]Лист1!$C$27,"низкий")+COUNTIF([1]Лист2!$C$27,"низкий")+COUNTIF([1]Лист3!$C$27,"низкий")+COUNTIF([1]Лист4!$C$27,"низкий")+COUNTIF([1]Лист5!$C$27,"низкий")+COUNTIF([1]Лист6!$C$27,"низкий")+COUNTIF([1]Лист7!$C$27,"низкий")+COUNTIF([1]Лист8!$C$27,"низкий")+COUNTIF([1]Лист9!$C$27,"низкий")+COUNTIF([1]Лист10!$C$27,"низкий")+COUNTIF([1]Лист11!$C$27,"низкий")+COUNTIF([1]Лист12!$C$27,"низкий")+COUNTIF([1]Лист13!$C$27,"низкий")+COUNTIF([1]Лист14!$C$27,"низкий" )+COUNTIF([1]Лист15!$C$27,"низкий")+COUNTIF([1]Лист16!$C$27,"низкий")+COUNTIF([1]Лист17!$C$27,"низкий")+COUNTIF([1]Лист18!$C$27,"низкий")+COUNTIF([1]Лист19!$C$27,"низкий")+COUNTIF([1]Лист20!$C$27,"низкий")+COUNTIF([1]Лист21!$C$27,"низкий")+COUNTIF([1]Лист22!$C$27,"низкий")+COUNTIF([1]Лист23!$C$27,"низкий")+COUNTIF([1]Лист24!$C$27,"низкий")+COUNTIF([1]Лист25!$C$27,"низкий")+COUNTIF([1]Лист26!$C$27,"низкий")+COUNTIF([1]Лист27!$C$27,"низкий")+COUNTIF([1]Лист28!$C$27,"низкий")+COUNTIF([1]Лист29!$C$27,"низкий")+COUNTIF([1]Лист30!$C$27,"низкий")+COUNTIF([1]Лист31!$C$27,"низкий")+COUNTIF([1]Лист32!$C$27,"низкий")+COUNTIF([1]Лист33!$C$27,"низкий")+COUNTIF([1]Лист34!$C$27,"низкий")+COUNTIF([1]Лист35!$C$27,"низкий")</f>
        <v>#VALUE!</v>
      </c>
      <c r="G29" s="16" t="e">
        <f>F29/($F$29+$F$30+$F$31)</f>
        <v>#VALUE!</v>
      </c>
    </row>
    <row r="30" spans="1:7" x14ac:dyDescent="0.25">
      <c r="B30" s="14"/>
      <c r="C30" s="96" t="s">
        <v>35</v>
      </c>
      <c r="D30" s="96"/>
      <c r="E30" s="96"/>
      <c r="F30" s="15" t="e">
        <f>COUNTIF([1]Лист1!$C$27,"средний")+COUNTIF([1]Лист2!$C$27,"средний")+COUNTIF([1]Лист3!$C$27,"средний")+COUNTIF([1]Лист4!$C$27,"средний")+COUNTIF([1]Лист5!$C$27,"средний")+COUNTIF([1]Лист6!$C$27,"средний")+COUNTIF([1]Лист7!$C$27,"средний")+COUNTIF([1]Лист8!$C$27,"средний")+COUNTIF([1]Лист9!$C$27,"средний")+COUNTIF([1]Лист10!$C$27,"средний")+COUNTIF([1]Лист11!$C$27,"средний")+COUNTIF([1]Лист12!$C$27,"средний")+COUNTIF([1]Лист13!$C$27,"средний")+COUNTIF([1]Лист14!$C$27,"средний")+COUNTIF([1]Лист15!$C$27,"средний")+COUNTIF([1]Лист16!$C$27,"средний")+COUNTIF([1]Лист17!$C$27,"средний")+COUNTIF([1]Лист18!$C$27,"средний")+COUNTIF([1]Лист19!$C$27,"средний")+COUNTIF([1]Лист20!$C$27,"средний")+COUNTIF([1]Лист21!$C$27,"средний")+COUNTIF([1]Лист22!$C$27,"средний")+COUNTIF([1]Лист23!$C$27,"средний")+COUNTIF([1]Лист24!$C$27,"средний")+COUNTIF([1]Лист25!$C$27,"средний")+COUNTIF([1]Лист26!$C$27,"средний")+COUNTIF([1]Лист27!$C$27,"средний")+COUNTIF([1]Лист28!$C$27,"средний")+COUNTIF([1]Лист29!$C$27,"средний")+COUNTIF([1]Лист30!$C$27,"средний")+COUNTIF([1]Лист31!$C$27,"средний")+COUNTIF([1]Лист32!$C$27,"средний")+COUNTIF([1]Лист33!$C$27,"средний")+COUNTIF([1]Лист34!$C$27,"средний")+COUNTIF([1]Лист35!$C$27,"средний")</f>
        <v>#VALUE!</v>
      </c>
      <c r="G30" s="16" t="e">
        <f>F30/($F$29+$F$30+$F$31)</f>
        <v>#VALUE!</v>
      </c>
    </row>
    <row r="31" spans="1:7" x14ac:dyDescent="0.25">
      <c r="B31" s="14"/>
      <c r="C31" s="96" t="s">
        <v>36</v>
      </c>
      <c r="D31" s="96"/>
      <c r="E31" s="96"/>
      <c r="F31" s="15" t="e">
        <f>COUNTIF([1]Лист1!$C$27,"высокий")+COUNTIF([1]Лист2!$C$27,"высокий")+COUNTIF([1]Лист3!$C$27,"высокий")+COUNTIF([1]Лист4!$C$27,"высокий")+COUNTIF([1]Лист5!$C$27,"высокий")+COUNTIF([1]Лист6!$C$27,"высокий")+COUNTIF([1]Лист7!$C$27,"высокий")+COUNTIF([1]Лист8!$C$27,"высокий")+COUNTIF([1]Лист9!$C$27,"высокий")+COUNTIF([1]Лист10!$C$27,"высокий")+COUNTIF([1]Лист11!$C$27,"высокий")+COUNTIF([1]Лист12!$C$27,"высокий")+COUNTIF([1]Лист13!$C$27,"высокий")+COUNTIF([1]Лист14!$C$27,"высокий" )+COUNTIF([1]Лист15!$C$27,"высокий")+COUNTIF([1]Лист16!$C$27,"высокий")+COUNTIF([1]Лист17!$C$27,"высокий")+COUNTIF([1]Лист18!$C$27,"высокий")+COUNTIF([1]Лист19!$C$27,"высокий")+COUNTIF([1]Лист20!$C$27,"высокий")+COUNTIF([1]Лист21!$C$27,"высокий")+COUNTIF([1]Лист22!$C$27,"высокий")+COUNTIF([1]Лист23!$C$27,"высокий")+COUNTIF([1]Лист24!$C$27,"высокий")+COUNTIF([1]Лист25!$C$27,"высокий")+COUNTIF([1]Лист26!$C$27,"высокий")+COUNTIF([1]Лист27!$C$27,"высокий")+COUNTIF([1]Лист28!$C$27,"высокий")+COUNTIF([1]Лист29!$C$27,"высокий")+COUNTIF([1]Лист30!$C$27,"высокий")+COUNTIF([1]Лист31!$C$27,"высокий")+COUNTIF([1]Лист32!$C$27,"высокий")+COUNTIF([1]Лист33!$C$27,"высокий")+COUNTIF([1]Лист34!$C$27,"высокий")+COUNTIF([1]Лист35!$C$27,"высокий")</f>
        <v>#VALUE!</v>
      </c>
      <c r="G31" s="16" t="e">
        <f>F31/($F$29+$F$30+$F$31)</f>
        <v>#VALUE!</v>
      </c>
    </row>
    <row r="32" spans="1:7" x14ac:dyDescent="0.25">
      <c r="B32" s="14" t="s">
        <v>37</v>
      </c>
      <c r="C32" s="96" t="s">
        <v>34</v>
      </c>
      <c r="D32" s="96"/>
      <c r="E32" s="96"/>
      <c r="F32" s="15" t="e">
        <f>COUNTIF([1]Лист1!$C$28,"низкий")+COUNTIF([1]Лист2!$C$28,"низкий")+COUNTIF([1]Лист3!$C$28,"низкий")+COUNTIF([1]Лист4!$C$28,"низкий")+COUNTIF([1]Лист5!$C$28,"низкий")+COUNTIF([1]Лист6!$C$28,"низкий")+COUNTIF([1]Лист7!$C$28,"низкий")+COUNTIF([1]Лист8!$C$28,"низкий")+COUNTIF([1]Лист9!$C$28,"низкий")+COUNTIF([1]Лист10!$C$28,"низкий")+COUNTIF([1]Лист11!$C$28,"низкий")+COUNTIF([1]Лист12!$C$28,"низкий")+COUNTIF([1]Лист13!$C$28,"низкий")+COUNTIF([1]Лист14!$C$28,"низкий" )+COUNTIF([1]Лист15!$C$28,"низкий")+COUNTIF([1]Лист16!$C$28,"низкий")+COUNTIF([1]Лист17!$C$28,"низкий")+COUNTIF([1]Лист18!$C$28,"низкий")+COUNTIF([1]Лист19!$C$28,"низкий")+COUNTIF([1]Лист20!$C$28,"низкий")+COUNTIF([1]Лист21!$C$28,"низкий")+COUNTIF([1]Лист22!$C$28,"низкий")+COUNTIF([1]Лист23!$C$28,"низкий")+COUNTIF([1]Лист24!$C$28,"низкий")+COUNTIF([1]Лист25!$C$28,"низкий")+COUNTIF([1]Лист26!$C$28,"низкий")+COUNTIF([1]Лист27!$C$28,"низкий")+COUNTIF([1]Лист28!$C$28,"низкий")+COUNTIF([1]Лист29!$C$28,"низкий")+COUNTIF([1]Лист30!$C$28,"низкий")+COUNTIF([1]Лист31!$C$28,"низкий")+COUNTIF([1]Лист32!$C$28,"низкий")+COUNTIF([1]Лист33!$C$28,"низкий")+COUNTIF([1]Лист34!$C$28,"низкий")+COUNTIF([1]Лист35!$C$28,"низкий")</f>
        <v>#VALUE!</v>
      </c>
      <c r="G32" s="16" t="e">
        <f>F32/($F$32+$F$33+$F$34)</f>
        <v>#VALUE!</v>
      </c>
    </row>
    <row r="33" spans="2:7" x14ac:dyDescent="0.25">
      <c r="B33" s="14"/>
      <c r="C33" s="96" t="s">
        <v>35</v>
      </c>
      <c r="D33" s="96"/>
      <c r="E33" s="96"/>
      <c r="F33" s="15" t="e">
        <f>COUNTIF([1]Лист1!$C$28,"средний")+COUNTIF([1]Лист2!$C$28,"средний")+COUNTIF([1]Лист3!$C$28,"средний")+COUNTIF([1]Лист4!$C$28,"средний")+COUNTIF([1]Лист5!$C$28,"средний")+COUNTIF([1]Лист6!$C$28,"средний")+COUNTIF([1]Лист7!$C$28,"средний")+COUNTIF([1]Лист8!$C$28,"средний")+COUNTIF([1]Лист9!$C$28,"средний")+COUNTIF([1]Лист10!$C$28,"средний")+COUNTIF([1]Лист11!$C$28,"средний")+COUNTIF([1]Лист12!$C$28,"средний")+COUNTIF([1]Лист13!$C$28,"средний")+COUNTIF([1]Лист14!$C$28,"средний")+COUNTIF([1]Лист15!$C$28,"средний")+COUNTIF([1]Лист16!$C$28,"средний")+COUNTIF([1]Лист17!$C$28,"средний")+COUNTIF([1]Лист18!$C$28,"средний")+COUNTIF([1]Лист19!$C$28,"средний")+COUNTIF([1]Лист20!$C$28,"средний")+COUNTIF([1]Лист21!$C$28,"средний")+COUNTIF([1]Лист22!$C$28,"средний")+COUNTIF([1]Лист23!$C$28,"средний")+COUNTIF([1]Лист24!$C$28,"средний")+COUNTIF([1]Лист25!$C$28,"средний")+COUNTIF([1]Лист26!$C$28,"средний")+COUNTIF([1]Лист27!$C$28,"средний")+COUNTIF([1]Лист28!$C$28,"средний")+COUNTIF([1]Лист29!$C$28,"средний")+COUNTIF([1]Лист30!$C$28,"средний")+COUNTIF([1]Лист31!$C$28,"средний")+COUNTIF([1]Лист32!$C$28,"средний")+COUNTIF([1]Лист33!$C$28,"средний")+COUNTIF([1]Лист34!$C$28,"средний")+COUNTIF([1]Лист35!$C$28,"средний")</f>
        <v>#VALUE!</v>
      </c>
      <c r="G33" s="16" t="e">
        <f>F33/($F$32+$F$33+$F$34)</f>
        <v>#VALUE!</v>
      </c>
    </row>
    <row r="34" spans="2:7" x14ac:dyDescent="0.25">
      <c r="B34" s="14"/>
      <c r="C34" s="96" t="s">
        <v>36</v>
      </c>
      <c r="D34" s="96"/>
      <c r="E34" s="96"/>
      <c r="F34" s="15" t="e">
        <f>COUNTIF([1]Лист1!$C$28,"высокий")+COUNTIF([1]Лист2!$C$28,"высокий")+COUNTIF([1]Лист3!$C$28,"высокий")+COUNTIF([1]Лист4!$C$28,"высокий")+COUNTIF([1]Лист5!$C$28,"высокий")+COUNTIF([1]Лист6!$C$28,"высокий")+COUNTIF([1]Лист7!$C$28,"высокий")+COUNTIF([1]Лист8!$C$28,"высокий")+COUNTIF([1]Лист9!$C$28,"высокий")+COUNTIF([1]Лист10!$C$28,"высокий")+COUNTIF([1]Лист11!$C$28,"высокий")+COUNTIF([1]Лист12!$C$28,"высокий")+COUNTIF([1]Лист13!$C$28,"высокий")+COUNTIF([1]Лист14!$C$28,"высокий" )+COUNTIF([1]Лист15!$C$28,"высокий")+COUNTIF([1]Лист16!$C$28,"высокий")+COUNTIF([1]Лист17!$C$28,"высокий")+COUNTIF([1]Лист18!$C$28,"высокий")+COUNTIF([1]Лист19!$C$28,"высокий")+COUNTIF([1]Лист20!$C$28,"высокий")+COUNTIF([1]Лист21!$C$28,"высокий")+COUNTIF([1]Лист22!$C$28,"высокий")+COUNTIF([1]Лист23!$C$28,"высокий")+COUNTIF([1]Лист24!$C$28,"высокий")+COUNTIF([1]Лист25!$C$28,"высокий")+COUNTIF([1]Лист26!$C$28,"высокий")+COUNTIF([1]Лист27!$C$28,"высокий")+COUNTIF([1]Лист28!$C$28,"высокий")+COUNTIF([1]Лист29!$C$28,"высокий")+COUNTIF([1]Лист30!$C$28,"высокий")+COUNTIF([1]Лист31!$C$28,"высокий")+COUNTIF([1]Лист32!$C$28,"высокий")+COUNTIF([1]Лист33!$C$28,"высокий")+COUNTIF([1]Лист34!$C$28,"высокий")+COUNTIF([1]Лист35!$C$28,"высокий")</f>
        <v>#VALUE!</v>
      </c>
      <c r="G34" s="16" t="e">
        <f>F34/($F$32+$F$33+$F$34)</f>
        <v>#VALUE!</v>
      </c>
    </row>
    <row r="35" spans="2:7" x14ac:dyDescent="0.25">
      <c r="B35" s="14" t="s">
        <v>38</v>
      </c>
      <c r="C35" s="96" t="s">
        <v>34</v>
      </c>
      <c r="D35" s="96"/>
      <c r="E35" s="96"/>
      <c r="F35" s="15" t="e">
        <f>COUNTIF([1]Лист1!$C$29,"низкий")+COUNTIF([1]Лист2!$C$29,"низкий")+COUNTIF([1]Лист3!$C$29,"низкий")+COUNTIF([1]Лист4!$C$29,"низкий")+COUNTIF([1]Лист5!$C$29,"низкий")+COUNTIF([1]Лист6!$C$29,"низкий")+COUNTIF([1]Лист7!$C$29,"низкий")+COUNTIF([1]Лист8!$C$29,"низкий")+COUNTIF([1]Лист9!$C$29,"низкий")+COUNTIF([1]Лист10!$C$29,"низкий")+COUNTIF([1]Лист11!$C$29,"низкий")+COUNTIF([1]Лист12!$C$29,"низкий")+COUNTIF([1]Лист13!$C$29,"низкий")+COUNTIF([1]Лист14!$C$29,"низкий" )+COUNTIF([1]Лист15!$C$29,"низкий")+COUNTIF([1]Лист16!$C$29,"низкий")+COUNTIF([1]Лист17!$C$29,"низкий")+COUNTIF([1]Лист18!$C$29,"низкий")+COUNTIF([1]Лист19!$C$29,"низкий")+COUNTIF([1]Лист20!$C$29,"низкий")+COUNTIF([1]Лист21!$C$29,"низкий")+COUNTIF([1]Лист22!$C$29,"низкий")+COUNTIF([1]Лист23!$C$29,"низкий")+COUNTIF([1]Лист24!$C$29,"низкий")+COUNTIF([1]Лист25!$C$29,"низкий")+COUNTIF([1]Лист26!$C$29,"низкий")+COUNTIF([1]Лист27!$C$29,"низкий")+COUNTIF([1]Лист28!$C$29,"низкий")+COUNTIF([1]Лист29!$C$29,"низкий")+COUNTIF([1]Лист30!$C$29,"низкий")+COUNTIF([1]Лист31!$C$29,"низкий")+COUNTIF([1]Лист32!$C$29,"низкий")+COUNTIF([1]Лист33!$C$29,"низкий")+COUNTIF([1]Лист34!$C$29,"низкий")+COUNTIF([1]Лист35!$C$29,"низкий")</f>
        <v>#VALUE!</v>
      </c>
      <c r="G35" s="17" t="e">
        <f>F35/($F$35+$F$36+$F$37)</f>
        <v>#VALUE!</v>
      </c>
    </row>
    <row r="36" spans="2:7" x14ac:dyDescent="0.25">
      <c r="B36" s="14"/>
      <c r="C36" s="97" t="s">
        <v>35</v>
      </c>
      <c r="D36" s="97"/>
      <c r="E36" s="97"/>
      <c r="F36" s="15" t="e">
        <f>COUNTIF([1]Лист1!$C$29,"средний")+COUNTIF([1]Лист2!$C$29,"средний")+COUNTIF([1]Лист3!$C$29,"средний")+COUNTIF([1]Лист4!$C$29,"средний")+COUNTIF([1]Лист5!$C$29,"средний")+COUNTIF([1]Лист6!$C$29,"средний")+COUNTIF([1]Лист7!$C$29,"средний")+COUNTIF([1]Лист8!$C$29,"средний")+COUNTIF([1]Лист9!$C$29,"средний")+COUNTIF([1]Лист10!$C$29,"средний")+COUNTIF([1]Лист11!$C$29,"средний")+COUNTIF([1]Лист12!$C$29,"средний")+COUNTIF([1]Лист13!$C$29,"средний")+COUNTIF([1]Лист14!$C$29,"средний" )+COUNTIF([1]Лист15!$C$29,"средний")+COUNTIF([1]Лист16!$C$29,"средний")+COUNTIF([1]Лист17!$C$29,"средний")+COUNTIF([1]Лист18!$C$29,"средний")+COUNTIF([1]Лист19!$C$29,"средний")+COUNTIF([1]Лист20!$C$29,"средний")+COUNTIF([1]Лист21!$C$29,"средний")+COUNTIF([1]Лист22!$C$29,"средний")+COUNTIF([1]Лист23!$C$29,"средний")+COUNTIF([1]Лист24!$C$29,"средний")+COUNTIF([1]Лист25!$C$29,"средний")+COUNTIF([1]Лист26!$C$29,"средний")+COUNTIF([1]Лист27!$C$29,"средний")+COUNTIF([1]Лист28!$C$29,"средний")+COUNTIF([1]Лист29!$C$29,"средний")+COUNTIF([1]Лист30!$C$29,"средний")+COUNTIF([1]Лист31!$C$29,"средний")+COUNTIF([1]Лист32!$C$29,"средний")+COUNTIF([1]Лист33!$C$29,"средний")+COUNTIF([1]Лист34!$C$29,"средний")+COUNTIF([1]Лист35!$C$29,"средний")</f>
        <v>#VALUE!</v>
      </c>
      <c r="G36" s="17" t="e">
        <f>F36/($F$35+$F$36+$F$37)</f>
        <v>#VALUE!</v>
      </c>
    </row>
    <row r="37" spans="2:7" x14ac:dyDescent="0.25">
      <c r="B37" s="14"/>
      <c r="C37" s="96" t="s">
        <v>36</v>
      </c>
      <c r="D37" s="96"/>
      <c r="E37" s="96"/>
      <c r="F37" s="15" t="e">
        <f>COUNTIF([1]Лист1!$C$29,"высокий")+COUNTIF([1]Лист2!$C$29,"высокий")+COUNTIF([1]Лист3!$C$29,"высокий")+COUNTIF([1]Лист4!$C$29,"высокий")+COUNTIF([1]Лист5!$C$29,"высокий")+COUNTIF([1]Лист6!$C$29,"высокий")+COUNTIF([1]Лист7!$C$29,"высокий")+COUNTIF([1]Лист8!$C$29,"высокий")+COUNTIF([1]Лист9!$C$29,"высокий")+COUNTIF([1]Лист10!$C$29,"высокий")+COUNTIF([1]Лист11!$C$29,"высокий")+COUNTIF([1]Лист12!$C$29,"высокий")+COUNTIF([1]Лист13!$C$29,"высокий")+COUNTIF([1]Лист14!$C$29,"высокий" )+COUNTIF([1]Лист15!$C$29,"высокий")+COUNTIF([1]Лист16!$C$29,"высокий")+COUNTIF([1]Лист17!$C$29,"высокий")+COUNTIF([1]Лист18!$C$29,"высокий")+COUNTIF([1]Лист19!$C$29,"высокий")+COUNTIF([1]Лист20!$C$29,"высокий")+COUNTIF([1]Лист21!$C$29,"высокий")+COUNTIF([1]Лист22!$C$29,"высокий")+COUNTIF([1]Лист23!$C$29,"высокий")+COUNTIF([1]Лист24!$C$29,"высокий")+COUNTIF([1]Лист25!$C$29,"высокий")+COUNTIF([1]Лист26!$C$29,"высокий")+COUNTIF([1]Лист27!$C$29,"высокий")+COUNTIF([1]Лист28!$C$29,"высокий")+COUNTIF([1]Лист29!$C$29,"высокий")+COUNTIF([1]Лист30!$C$29,"высокий")+COUNTIF([1]Лист31!$C$29,"высокий")+COUNTIF([1]Лист32!$C$29,"высокий")+COUNTIF([1]Лист33!$C$29,"высокий")+COUNTIF([1]Лист34!$C$29,"высокий")+COUNTIF([1]Лист35!$C$29,"высокий")</f>
        <v>#VALUE!</v>
      </c>
      <c r="G37" s="17" t="e">
        <f>F37/($F$35+$F$36+$F$37)</f>
        <v>#VALUE!</v>
      </c>
    </row>
    <row r="38" spans="2:7" x14ac:dyDescent="0.25">
      <c r="B38" s="14" t="s">
        <v>39</v>
      </c>
      <c r="C38" s="96" t="s">
        <v>34</v>
      </c>
      <c r="D38" s="96"/>
      <c r="E38" s="96"/>
      <c r="F38" s="15" t="e">
        <f>COUNTIF([1]Лист1!$C$30,"низкий")+COUNTIF([1]Лист2!$C$30,"низкий")+COUNTIF([1]Лист3!$C$30,"низкий")+COUNTIF([1]Лист4!$C$30,"низкий")+COUNTIF([1]Лист5!$C$30,"низкий")+COUNTIF([1]Лист6!$C$30,"низкий")+COUNTIF([1]Лист7!$C$30,"низкий")+COUNTIF([1]Лист8!$C$30,"низкий")+COUNTIF([1]Лист9!$C$30,"низкий")+COUNTIF([1]Лист10!$C$30,"низкий")+COUNTIF([1]Лист11!$C$30,"низкий")+COUNTIF([1]Лист12!$C$30,"низкий")+COUNTIF([1]Лист13!$C$30,"низкий")+COUNTIF([1]Лист14!$C$30,"низкий" )+COUNTIF([1]Лист15!$C$30,"низкий")+COUNTIF([1]Лист16!$C$30,"низкий")+COUNTIF([1]Лист17!$C$30,"низкий")+COUNTIF([1]Лист18!$C$30,"низкий")+COUNTIF([1]Лист19!$C$30,"низкий")+COUNTIF([1]Лист20!$C$30,"низкий")+COUNTIF([1]Лист21!$C$30,"низкий")+COUNTIF([1]Лист22!$C$30,"низкий")+COUNTIF([1]Лист23!$C$30,"низкий")+COUNTIF([1]Лист24!$C$30,"низкий")+COUNTIF([1]Лист25!$C$30,"низкий")+COUNTIF([1]Лист26!$C$30,"низкий")+COUNTIF([1]Лист27!$C$30,"низкий")+COUNTIF([1]Лист28!$C$30,"низкий")+COUNTIF([1]Лист29!$C$30,"низкий")+COUNTIF([1]Лист30!$C$30,"низкий")+COUNTIF([1]Лист31!$C$30,"низкий")+COUNTIF([1]Лист32!$C$30,"низкий")+COUNTIF([1]Лист33!$C$30,"низкий")+COUNTIF([1]Лист34!$C$30,"низкий")+COUNTIF([1]Лист35!$C$30,"низкий")</f>
        <v>#VALUE!</v>
      </c>
      <c r="G38" s="17" t="e">
        <f>F38/($F$38+$F$39+$F$40)</f>
        <v>#VALUE!</v>
      </c>
    </row>
    <row r="39" spans="2:7" ht="16.5" x14ac:dyDescent="0.3">
      <c r="B39" s="18"/>
      <c r="C39" s="96" t="s">
        <v>35</v>
      </c>
      <c r="D39" s="96"/>
      <c r="E39" s="96"/>
      <c r="F39" s="15" t="e">
        <f>COUNTIF([1]Лист1!$C$30,"средний")+COUNTIF([1]Лист2!$C$30,"средний")+COUNTIF([1]Лист3!$C$30,"средний")+COUNTIF([1]Лист4!$C$30,"средний")+COUNTIF([1]Лист5!$C$30,"средний")+COUNTIF([1]Лист6!$C$30,"средний")+COUNTIF([1]Лист7!$C$30,"средний")+COUNTIF([1]Лист8!$C$30,"средний")+COUNTIF([1]Лист9!$C$30,"средний")+COUNTIF([1]Лист10!$C$30,"средний")+COUNTIF([1]Лист11!$C$30,"средний")+COUNTIF([1]Лист12!$C$30,"средний")+COUNTIF([1]Лист13!$C$30,"средний")+COUNTIF([1]Лист14!$C$30,"средний" )+COUNTIF([1]Лист15!$C$30,"средний")+COUNTIF([1]Лист16!$C$30,"средний")+COUNTIF([1]Лист17!$C$30,"средний")+COUNTIF([1]Лист18!$C$30,"средний")+COUNTIF([1]Лист19!$C$30,"средний")+COUNTIF([1]Лист20!$C$30,"средний")+COUNTIF([1]Лист21!$C$30,"средний")+COUNTIF([1]Лист22!$C$30,"средний")+COUNTIF([1]Лист23!$C$30,"средний")+COUNTIF([1]Лист24!$C$30,"средний")+COUNTIF([1]Лист25!$C$30,"средний")+COUNTIF([1]Лист26!$C$30,"средний")+COUNTIF([1]Лист27!$C$30,"средний")+COUNTIF([1]Лист28!$C$30,"средний")+COUNTIF([1]Лист29!$C$30,"средний")+COUNTIF([1]Лист30!$C$30,"средний")+COUNTIF([1]Лист31!$C$30,"средний")+COUNTIF([1]Лист32!$C$30,"средний")+COUNTIF([1]Лист33!$C$30,"средний")+COUNTIF([1]Лист34!$C$30,"средний")+COUNTIF([1]Лист35!$C$30,"средний")</f>
        <v>#VALUE!</v>
      </c>
      <c r="G39" s="17" t="e">
        <f>F39/($F$38+$F$39+$F$40)</f>
        <v>#VALUE!</v>
      </c>
    </row>
    <row r="40" spans="2:7" ht="16.5" x14ac:dyDescent="0.3">
      <c r="B40" s="18"/>
      <c r="C40" s="96" t="s">
        <v>36</v>
      </c>
      <c r="D40" s="96"/>
      <c r="E40" s="96"/>
      <c r="F40" s="15" t="e">
        <f>COUNTIF([1]Лист1!$C$30,"высокий")+COUNTIF([1]Лист2!$C$30,"высокий")+COUNTIF([1]Лист3!$C$30,"высокий")+COUNTIF([1]Лист4!$C$30,"высокий")+COUNTIF([1]Лист5!$C$30,"высокий")+COUNTIF([1]Лист6!$C$30,"высокий")+COUNTIF([1]Лист7!$C$30,"высокий")+COUNTIF([1]Лист8!$C$30,"высокий")+COUNTIF([1]Лист9!$C$30,"высокий")+COUNTIF([1]Лист10!$C$30,"высокий")+COUNTIF([1]Лист11!$C$30,"высокий")+COUNTIF([1]Лист12!$C$30,"высокий")+COUNTIF([1]Лист13!$C$30,"высокий")+COUNTIF([1]Лист14!$C$30,"высокий" )+COUNTIF([1]Лист15!$C$30,"высокий")+COUNTIF([1]Лист16!$C$30,"высокий")+COUNTIF([1]Лист17!$C$30,"высокий")+COUNTIF([1]Лист18!$C$30,"высокий")+COUNTIF([1]Лист19!$C$30,"высокий")+COUNTIF([1]Лист20!$C$30,"высокий")+COUNTIF([1]Лист21!$C$30,"высокий")+COUNTIF([1]Лист22!$C$30,"высокий")+COUNTIF([1]Лист23!$C$30,"высокий")+COUNTIF([1]Лист24!$C$30,"высокий")+COUNTIF([1]Лист25!$C$30,"высокий")+COUNTIF([1]Лист26!$C$30,"высокий")+COUNTIF([1]Лист27!$C$30,"высокий")+COUNTIF([1]Лист28!$C$30,"высокий")+COUNTIF([1]Лист29!$C$30,"высокий")+COUNTIF([1]Лист30!$C$30,"высокий")+COUNTIF([1]Лист31!$C$30,"высокий")+COUNTIF([1]Лист32!$C$30,"высокий")+COUNTIF([1]Лист33!$C$30,"высокий")+COUNTIF([1]Лист34!$C$30,"высокий")+COUNTIF([1]Лист35!$C$30,"высокий")</f>
        <v>#VALUE!</v>
      </c>
      <c r="G40" s="17" t="e">
        <f>F40/($F$38+$F$39+$F$40)</f>
        <v>#VALUE!</v>
      </c>
    </row>
  </sheetData>
  <mergeCells count="38">
    <mergeCell ref="C39:E39"/>
    <mergeCell ref="C40:E40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A12:F12"/>
    <mergeCell ref="A13:A15"/>
    <mergeCell ref="C13:C20"/>
    <mergeCell ref="D13:D20"/>
    <mergeCell ref="E13:E20"/>
    <mergeCell ref="F13:F20"/>
    <mergeCell ref="A16:A18"/>
    <mergeCell ref="A19:A20"/>
    <mergeCell ref="A28:B28"/>
    <mergeCell ref="A21:F21"/>
    <mergeCell ref="A22:A23"/>
    <mergeCell ref="C22:C27"/>
    <mergeCell ref="D22:D27"/>
    <mergeCell ref="E22:E27"/>
    <mergeCell ref="F22:F27"/>
    <mergeCell ref="A24:A25"/>
    <mergeCell ref="A26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9А</vt:lpstr>
      <vt:lpstr>9Б</vt:lpstr>
      <vt:lpstr>9В</vt:lpstr>
      <vt:lpstr>1Г</vt:lpstr>
      <vt:lpstr>1Д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Сводный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2020-08-27T14:24:38Z</dcterms:modified>
</cp:coreProperties>
</file>